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FPCH10\2024\"/>
    </mc:Choice>
  </mc:AlternateContent>
  <bookViews>
    <workbookView xWindow="-120" yWindow="-60" windowWidth="21840" windowHeight="13080" activeTab="11"/>
  </bookViews>
  <sheets>
    <sheet name="M1" sheetId="1" r:id="rId1"/>
    <sheet name="M2" sheetId="2" r:id="rId2"/>
    <sheet name="M3" sheetId="12" r:id="rId3"/>
    <sheet name="M4" sheetId="11" r:id="rId4"/>
    <sheet name="M5" sheetId="10" r:id="rId5"/>
    <sheet name="M6" sheetId="9" r:id="rId6"/>
    <sheet name="M7" sheetId="8" r:id="rId7"/>
    <sheet name="M8" sheetId="7" r:id="rId8"/>
    <sheet name="M9" sheetId="6" r:id="rId9"/>
    <sheet name="M10" sheetId="5" r:id="rId10"/>
    <sheet name="M11" sheetId="4" r:id="rId11"/>
    <sheet name="M12" sheetId="3" r:id="rId1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2" l="1"/>
  <c r="C8" i="6" l="1"/>
  <c r="C9" i="6" s="1"/>
  <c r="E37" i="10" l="1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C8" i="9" l="1"/>
  <c r="C8" i="10" l="1"/>
  <c r="E36" i="2" l="1"/>
  <c r="E41" i="2" s="1"/>
  <c r="E35" i="2"/>
  <c r="E42" i="5" l="1"/>
  <c r="E41" i="4"/>
  <c r="C8" i="3" l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10" i="6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9" i="9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9" i="10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8" i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E37" i="6" l="1"/>
  <c r="E41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39" i="6" l="1"/>
  <c r="E42" i="6"/>
  <c r="E38" i="7"/>
  <c r="E16" i="8" l="1"/>
  <c r="E36" i="9"/>
  <c r="E28" i="11" l="1"/>
  <c r="E16" i="11"/>
  <c r="E12" i="11"/>
  <c r="E36" i="7" l="1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42" i="7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7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4" i="3"/>
  <c r="E35" i="3"/>
  <c r="E36" i="3"/>
  <c r="E37" i="3"/>
  <c r="E32" i="3"/>
  <c r="E33" i="3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7" i="11"/>
  <c r="E8" i="11"/>
  <c r="E9" i="11"/>
  <c r="E10" i="11"/>
  <c r="E11" i="11"/>
  <c r="E13" i="11"/>
  <c r="E14" i="11"/>
  <c r="E15" i="11"/>
  <c r="E17" i="11"/>
  <c r="E18" i="11"/>
  <c r="E19" i="11"/>
  <c r="E20" i="11"/>
  <c r="E21" i="11"/>
  <c r="E22" i="11"/>
  <c r="E23" i="11"/>
  <c r="E24" i="11"/>
  <c r="E25" i="11"/>
  <c r="E26" i="11"/>
  <c r="E27" i="11"/>
  <c r="E29" i="11"/>
  <c r="E30" i="11"/>
  <c r="E31" i="11"/>
  <c r="E32" i="11"/>
  <c r="E33" i="11"/>
  <c r="E34" i="11"/>
  <c r="E35" i="11"/>
  <c r="E36" i="11"/>
  <c r="E7" i="10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7" i="8"/>
  <c r="E8" i="8"/>
  <c r="E9" i="8"/>
  <c r="E10" i="8"/>
  <c r="E11" i="8"/>
  <c r="E12" i="8"/>
  <c r="E13" i="8"/>
  <c r="E14" i="8"/>
  <c r="E15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7" i="4"/>
  <c r="E38" i="3"/>
  <c r="E43" i="3" s="1"/>
  <c r="E38" i="1"/>
  <c r="E43" i="1" s="1"/>
  <c r="E38" i="12"/>
  <c r="E43" i="12" s="1"/>
  <c r="E37" i="11"/>
  <c r="E42" i="11" s="1"/>
  <c r="E38" i="10"/>
  <c r="E43" i="10" s="1"/>
  <c r="E37" i="9"/>
  <c r="E42" i="9" s="1"/>
  <c r="E38" i="8"/>
  <c r="E43" i="8" s="1"/>
  <c r="E43" i="7"/>
  <c r="E38" i="5"/>
  <c r="E43" i="5" s="1"/>
  <c r="E37" i="4"/>
  <c r="E42" i="4" s="1"/>
  <c r="E42" i="3"/>
  <c r="E42" i="8"/>
  <c r="E41" i="9"/>
  <c r="E42" i="10"/>
  <c r="E41" i="11"/>
  <c r="E42" i="12"/>
  <c r="E39" i="1"/>
  <c r="E42" i="1"/>
  <c r="E38" i="2" l="1"/>
  <c r="E40" i="7"/>
  <c r="E40" i="12"/>
  <c r="E37" i="2"/>
  <c r="E39" i="12" s="1"/>
  <c r="E38" i="11" s="1"/>
  <c r="E39" i="10" s="1"/>
  <c r="E38" i="9" s="1"/>
  <c r="E39" i="8" s="1"/>
  <c r="E39" i="7" s="1"/>
  <c r="E40" i="3"/>
  <c r="E39" i="4"/>
  <c r="E40" i="5"/>
  <c r="E40" i="8"/>
  <c r="E39" i="9"/>
  <c r="E40" i="10"/>
  <c r="E39" i="11"/>
  <c r="E40" i="1"/>
  <c r="E41" i="1"/>
  <c r="E39" i="2" l="1"/>
  <c r="E41" i="12" s="1"/>
  <c r="E40" i="11" s="1"/>
  <c r="E41" i="10" s="1"/>
  <c r="E40" i="9" s="1"/>
  <c r="E41" i="8" s="1"/>
  <c r="E41" i="7" s="1"/>
  <c r="E38" i="6"/>
  <c r="E39" i="5" s="1"/>
  <c r="E38" i="4" s="1"/>
  <c r="E39" i="3" s="1"/>
  <c r="E40" i="6" l="1"/>
  <c r="E41" i="5" s="1"/>
  <c r="E40" i="4" s="1"/>
  <c r="E41" i="3" s="1"/>
</calcChain>
</file>

<file path=xl/sharedStrings.xml><?xml version="1.0" encoding="utf-8"?>
<sst xmlns="http://schemas.openxmlformats.org/spreadsheetml/2006/main" count="915" uniqueCount="18">
  <si>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</si>
  <si>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</si>
  <si>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</si>
  <si>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</si>
  <si>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</si>
  <si>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</si>
  <si>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</si>
  <si>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</si>
  <si>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</si>
  <si>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</si>
  <si>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</si>
  <si>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</si>
  <si>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Бургас</t>
  </si>
  <si>
    <t>DOAS РИОСВ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</si>
  <si>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</si>
  <si>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)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</si>
  <si>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пункт DOAS РИОСВ - Бургас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</si>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</sst>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\.yyyy\ &quot;г.&quot;;@"/>
    <numFmt numFmtId="165" formatCode="0.000"/>
    <numFmt numFmtId="166" formatCode="0.0"/>
  </numFmts>
  <fonts count="13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b/>
      <vertAlign val="subscript"/>
      <sz val="10"/>
      <name val="Tahoma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4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0" borderId="4" xfId="0" applyNumberForma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 vertical="top" wrapText="1"/>
    </xf>
    <xf numFmtId="165" fontId="4" fillId="2" borderId="9" xfId="0" applyNumberFormat="1" applyFont="1" applyFill="1" applyBorder="1" applyAlignment="1">
      <alignment horizontal="center" vertical="top" wrapText="1"/>
    </xf>
    <xf numFmtId="165" fontId="4" fillId="2" borderId="10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2" fontId="4" fillId="2" borderId="10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166" fontId="0" fillId="0" borderId="0" xfId="0" applyNumberFormat="1" applyBorder="1" applyAlignment="1">
      <alignment horizontal="center"/>
    </xf>
    <xf numFmtId="166" fontId="4" fillId="2" borderId="4" xfId="0" applyNumberFormat="1" applyFont="1" applyFill="1" applyBorder="1" applyAlignment="1">
      <alignment horizontal="center"/>
    </xf>
    <xf numFmtId="166" fontId="4" fillId="2" borderId="3" xfId="0" applyNumberFormat="1" applyFont="1" applyFill="1" applyBorder="1" applyAlignment="1">
      <alignment horizontal="center"/>
    </xf>
    <xf numFmtId="166" fontId="4" fillId="0" borderId="3" xfId="0" applyNumberFormat="1" applyFont="1" applyBorder="1" applyAlignment="1">
      <alignment horizontal="center" wrapText="1"/>
    </xf>
    <xf numFmtId="166" fontId="4" fillId="0" borderId="4" xfId="0" applyNumberFormat="1" applyFont="1" applyBorder="1" applyAlignment="1">
      <alignment horizontal="center" wrapText="1"/>
    </xf>
    <xf numFmtId="166" fontId="4" fillId="0" borderId="2" xfId="0" applyNumberFormat="1" applyFont="1" applyBorder="1" applyAlignment="1">
      <alignment horizontal="center" wrapText="1"/>
    </xf>
    <xf numFmtId="166" fontId="4" fillId="2" borderId="5" xfId="0" applyNumberFormat="1" applyFont="1" applyFill="1" applyBorder="1" applyAlignment="1">
      <alignment horizontal="center"/>
    </xf>
    <xf numFmtId="0" fontId="12" fillId="0" borderId="0" xfId="0" applyFont="1"/>
    <xf numFmtId="166" fontId="0" fillId="0" borderId="4" xfId="0" applyNumberFormat="1" applyBorder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166" fontId="7" fillId="2" borderId="4" xfId="0" applyNumberFormat="1" applyFont="1" applyFill="1" applyBorder="1" applyAlignment="1">
      <alignment horizontal="center" vertical="top" wrapText="1"/>
    </xf>
    <xf numFmtId="164" fontId="4" fillId="2" borderId="14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top" wrapText="1"/>
    </xf>
    <xf numFmtId="166" fontId="4" fillId="0" borderId="17" xfId="0" applyNumberFormat="1" applyFont="1" applyBorder="1" applyAlignment="1">
      <alignment horizontal="center" wrapText="1"/>
    </xf>
    <xf numFmtId="166" fontId="4" fillId="2" borderId="4" xfId="0" applyNumberFormat="1" applyFont="1" applyFill="1" applyBorder="1" applyAlignment="1">
      <alignment horizontal="center" vertical="top" wrapText="1"/>
    </xf>
    <xf numFmtId="166" fontId="0" fillId="0" borderId="22" xfId="0" applyNumberFormat="1" applyBorder="1" applyAlignment="1">
      <alignment horizontal="center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left"/>
    </xf>
    <xf numFmtId="0" fontId="11" fillId="2" borderId="16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1" fillId="2" borderId="18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1" fillId="2" borderId="21" xfId="0" applyFont="1" applyFill="1" applyBorder="1" applyAlignment="1">
      <alignment horizontal="left"/>
    </xf>
    <xf numFmtId="166" fontId="4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I37" sqref="I37"/>
    </sheetView>
  </sheetViews>
  <sheetFormatPr defaultRowHeight="12.75" x14ac:dyDescent="0.2"/>
  <cols>
    <col min="1" max="1" width="14.85546875" customWidth="1"/>
    <col min="2" max="2" width="11" customWidth="1"/>
    <col min="3" max="3" width="13.28515625" customWidth="1"/>
    <col min="4" max="4" width="15.28515625" customWidth="1"/>
    <col min="5" max="5" width="16.140625" customWidth="1"/>
  </cols>
  <sheetData>
    <row r="1" spans="1:6" ht="12.75" customHeight="1" x14ac:dyDescent="0.2">
      <c r="A1" s="55" t="s">
        <v>16</v>
      </c>
      <c r="B1" s="56"/>
      <c r="C1" s="56"/>
      <c r="D1" s="56"/>
      <c r="E1" s="56"/>
      <c r="F1" s="31"/>
    </row>
    <row r="2" spans="1:6" ht="13.5" thickBot="1" x14ac:dyDescent="0.25">
      <c r="A2" s="57"/>
      <c r="B2" s="56"/>
      <c r="C2" s="56"/>
      <c r="D2" s="56"/>
      <c r="E2" s="56"/>
    </row>
    <row r="3" spans="1:6" ht="37.5" customHeight="1" x14ac:dyDescent="0.2">
      <c r="A3" s="58" t="s">
        <v>0</v>
      </c>
      <c r="B3" s="58" t="s">
        <v>1</v>
      </c>
      <c r="C3" s="58" t="s">
        <v>2</v>
      </c>
      <c r="D3" s="16" t="s">
        <v>3</v>
      </c>
      <c r="E3" s="16" t="s">
        <v>4</v>
      </c>
    </row>
    <row r="4" spans="1:6" ht="30.75" customHeight="1" x14ac:dyDescent="0.2">
      <c r="A4" s="59"/>
      <c r="B4" s="59"/>
      <c r="C4" s="59"/>
      <c r="D4" s="34" t="s">
        <v>14</v>
      </c>
      <c r="E4" s="1" t="s">
        <v>5</v>
      </c>
    </row>
    <row r="5" spans="1:6" ht="14.25" customHeight="1" thickBot="1" x14ac:dyDescent="0.25">
      <c r="A5" s="60"/>
      <c r="B5" s="60"/>
      <c r="C5" s="60"/>
      <c r="D5" s="17"/>
      <c r="E5" s="35" t="s">
        <v>15</v>
      </c>
    </row>
    <row r="6" spans="1:6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6" x14ac:dyDescent="0.2">
      <c r="A7" s="20" t="s">
        <v>13</v>
      </c>
      <c r="B7" s="5" t="s">
        <v>12</v>
      </c>
      <c r="C7" s="6">
        <v>45292</v>
      </c>
      <c r="D7" s="5"/>
      <c r="E7" s="21" t="str">
        <f>IF(D7&gt;50,D7/50,IF(D7&lt;=50,"-"))</f>
        <v>-</v>
      </c>
    </row>
    <row r="8" spans="1:6" x14ac:dyDescent="0.2">
      <c r="A8" s="20" t="s">
        <v>13</v>
      </c>
      <c r="B8" s="7" t="s">
        <v>12</v>
      </c>
      <c r="C8" s="6">
        <f>C7+1</f>
        <v>45293</v>
      </c>
      <c r="D8" s="5">
        <v>22.8</v>
      </c>
      <c r="E8" s="21" t="str">
        <f t="shared" ref="E8:E37" si="0">IF(D8&gt;50,D8/50,IF(D8&lt;=50,"-"))</f>
        <v>-</v>
      </c>
    </row>
    <row r="9" spans="1:6" x14ac:dyDescent="0.2">
      <c r="A9" s="20" t="s">
        <v>13</v>
      </c>
      <c r="B9" s="7" t="s">
        <v>12</v>
      </c>
      <c r="C9" s="6">
        <f t="shared" ref="C9:C37" si="1">C8+1</f>
        <v>45294</v>
      </c>
      <c r="D9" s="8">
        <v>24.3</v>
      </c>
      <c r="E9" s="21" t="str">
        <f t="shared" si="0"/>
        <v>-</v>
      </c>
    </row>
    <row r="10" spans="1:6" x14ac:dyDescent="0.2">
      <c r="A10" s="20" t="s">
        <v>13</v>
      </c>
      <c r="B10" s="7" t="s">
        <v>12</v>
      </c>
      <c r="C10" s="6">
        <f t="shared" si="1"/>
        <v>45295</v>
      </c>
      <c r="D10" s="8">
        <v>25.4</v>
      </c>
      <c r="E10" s="21" t="str">
        <f t="shared" si="0"/>
        <v>-</v>
      </c>
    </row>
    <row r="11" spans="1:6" x14ac:dyDescent="0.2">
      <c r="A11" s="20" t="s">
        <v>13</v>
      </c>
      <c r="B11" s="7" t="s">
        <v>12</v>
      </c>
      <c r="C11" s="6">
        <f t="shared" si="1"/>
        <v>45296</v>
      </c>
      <c r="D11" s="8">
        <v>33.5</v>
      </c>
      <c r="E11" s="22" t="str">
        <f t="shared" si="0"/>
        <v>-</v>
      </c>
    </row>
    <row r="12" spans="1:6" x14ac:dyDescent="0.2">
      <c r="A12" s="20" t="s">
        <v>13</v>
      </c>
      <c r="B12" s="7" t="s">
        <v>12</v>
      </c>
      <c r="C12" s="6">
        <f t="shared" si="1"/>
        <v>45297</v>
      </c>
      <c r="D12" s="9">
        <v>28.6</v>
      </c>
      <c r="E12" s="22" t="str">
        <f t="shared" si="0"/>
        <v>-</v>
      </c>
    </row>
    <row r="13" spans="1:6" x14ac:dyDescent="0.2">
      <c r="A13" s="20" t="s">
        <v>13</v>
      </c>
      <c r="B13" s="7" t="s">
        <v>12</v>
      </c>
      <c r="C13" s="6">
        <f t="shared" si="1"/>
        <v>45298</v>
      </c>
      <c r="D13" s="39">
        <v>23.5</v>
      </c>
      <c r="E13" s="22" t="str">
        <f t="shared" si="0"/>
        <v>-</v>
      </c>
    </row>
    <row r="14" spans="1:6" x14ac:dyDescent="0.2">
      <c r="A14" s="20" t="s">
        <v>13</v>
      </c>
      <c r="B14" s="7" t="s">
        <v>12</v>
      </c>
      <c r="C14" s="6">
        <f t="shared" si="1"/>
        <v>45299</v>
      </c>
      <c r="D14" s="3">
        <v>18.399999999999999</v>
      </c>
      <c r="E14" s="22" t="str">
        <f t="shared" si="0"/>
        <v>-</v>
      </c>
    </row>
    <row r="15" spans="1:6" x14ac:dyDescent="0.2">
      <c r="A15" s="20" t="s">
        <v>13</v>
      </c>
      <c r="B15" s="7" t="s">
        <v>12</v>
      </c>
      <c r="C15" s="6">
        <f t="shared" si="1"/>
        <v>45300</v>
      </c>
      <c r="D15" s="3">
        <v>9</v>
      </c>
      <c r="E15" s="22" t="str">
        <f t="shared" si="0"/>
        <v>-</v>
      </c>
    </row>
    <row r="16" spans="1:6" x14ac:dyDescent="0.2">
      <c r="A16" s="20" t="s">
        <v>13</v>
      </c>
      <c r="B16" s="7" t="s">
        <v>12</v>
      </c>
      <c r="C16" s="6">
        <f t="shared" si="1"/>
        <v>45301</v>
      </c>
      <c r="D16" s="3">
        <v>44.1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45302</v>
      </c>
      <c r="D17" s="3">
        <v>32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45303</v>
      </c>
      <c r="D18" s="4">
        <v>18.399999999999999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45304</v>
      </c>
      <c r="D19" s="2">
        <v>32.700000000000003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45305</v>
      </c>
      <c r="D20" s="2">
        <v>47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45306</v>
      </c>
      <c r="D21" s="2">
        <v>49.1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45307</v>
      </c>
      <c r="D22" s="2">
        <v>25.4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45308</v>
      </c>
      <c r="D23" s="2">
        <v>38.1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45309</v>
      </c>
      <c r="D24" s="2">
        <v>32.799999999999997</v>
      </c>
      <c r="E24" s="21" t="str">
        <f>IF(D24&gt;50,D24/50,IF(D24&lt;=50,"-"))</f>
        <v>-</v>
      </c>
    </row>
    <row r="25" spans="1:5" x14ac:dyDescent="0.2">
      <c r="A25" s="20" t="s">
        <v>13</v>
      </c>
      <c r="B25" s="7" t="s">
        <v>12</v>
      </c>
      <c r="C25" s="6">
        <f t="shared" si="1"/>
        <v>45310</v>
      </c>
      <c r="D25" s="10">
        <v>25</v>
      </c>
      <c r="E25" s="22" t="str">
        <f>IF(D25&gt;50,D25/50,IF(D25&lt;=50,"-"))</f>
        <v>-</v>
      </c>
    </row>
    <row r="26" spans="1:5" x14ac:dyDescent="0.2">
      <c r="A26" s="20" t="s">
        <v>13</v>
      </c>
      <c r="B26" s="7" t="s">
        <v>12</v>
      </c>
      <c r="C26" s="6">
        <f t="shared" si="1"/>
        <v>45311</v>
      </c>
      <c r="D26" s="3">
        <v>12.6</v>
      </c>
      <c r="E26" s="22" t="str">
        <f>IF(D26&gt;50,D26/50,IF(D26&lt;=50,"-"))</f>
        <v>-</v>
      </c>
    </row>
    <row r="27" spans="1:5" x14ac:dyDescent="0.2">
      <c r="A27" s="20" t="s">
        <v>13</v>
      </c>
      <c r="B27" s="7" t="s">
        <v>12</v>
      </c>
      <c r="C27" s="6">
        <f t="shared" si="1"/>
        <v>45312</v>
      </c>
      <c r="D27" s="3">
        <v>18.100000000000001</v>
      </c>
      <c r="E27" s="22" t="str">
        <f>IF(D27&gt;50,D27/50,IF(D27&lt;=50,"-"))</f>
        <v>-</v>
      </c>
    </row>
    <row r="28" spans="1:5" x14ac:dyDescent="0.2">
      <c r="A28" s="20" t="s">
        <v>13</v>
      </c>
      <c r="B28" s="7" t="s">
        <v>12</v>
      </c>
      <c r="C28" s="6">
        <f t="shared" si="1"/>
        <v>45313</v>
      </c>
      <c r="D28" s="4">
        <v>26.4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45314</v>
      </c>
      <c r="D29" s="2">
        <v>34.9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45315</v>
      </c>
      <c r="D30" s="10">
        <v>34.9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45316</v>
      </c>
      <c r="D31" s="3">
        <v>26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45317</v>
      </c>
      <c r="D32" s="3">
        <v>11</v>
      </c>
      <c r="E32" s="22" t="str">
        <f t="shared" si="0"/>
        <v>-</v>
      </c>
    </row>
    <row r="33" spans="1:9" x14ac:dyDescent="0.2">
      <c r="A33" s="20" t="s">
        <v>13</v>
      </c>
      <c r="B33" s="7" t="s">
        <v>12</v>
      </c>
      <c r="C33" s="6">
        <f t="shared" si="1"/>
        <v>45318</v>
      </c>
      <c r="D33" s="3">
        <v>15.4</v>
      </c>
      <c r="E33" s="22" t="str">
        <f t="shared" si="0"/>
        <v>-</v>
      </c>
    </row>
    <row r="34" spans="1:9" x14ac:dyDescent="0.2">
      <c r="A34" s="20" t="s">
        <v>13</v>
      </c>
      <c r="B34" s="7" t="s">
        <v>12</v>
      </c>
      <c r="C34" s="6">
        <f t="shared" si="1"/>
        <v>45319</v>
      </c>
      <c r="D34" s="4">
        <v>11.8</v>
      </c>
      <c r="E34" s="22" t="str">
        <f t="shared" si="0"/>
        <v>-</v>
      </c>
    </row>
    <row r="35" spans="1:9" x14ac:dyDescent="0.2">
      <c r="A35" s="20" t="s">
        <v>13</v>
      </c>
      <c r="B35" s="7" t="s">
        <v>12</v>
      </c>
      <c r="C35" s="6">
        <f t="shared" si="1"/>
        <v>45320</v>
      </c>
      <c r="D35" s="2">
        <v>14.7</v>
      </c>
      <c r="E35" s="22" t="str">
        <f t="shared" si="0"/>
        <v>-</v>
      </c>
    </row>
    <row r="36" spans="1:9" x14ac:dyDescent="0.2">
      <c r="A36" s="20" t="s">
        <v>13</v>
      </c>
      <c r="B36" s="7" t="s">
        <v>12</v>
      </c>
      <c r="C36" s="6">
        <f t="shared" si="1"/>
        <v>45321</v>
      </c>
      <c r="D36" s="2">
        <v>12.7</v>
      </c>
      <c r="E36" s="22" t="str">
        <f t="shared" si="0"/>
        <v>-</v>
      </c>
    </row>
    <row r="37" spans="1:9" x14ac:dyDescent="0.2">
      <c r="A37" s="20" t="s">
        <v>13</v>
      </c>
      <c r="B37" s="7" t="s">
        <v>12</v>
      </c>
      <c r="C37" s="6">
        <f t="shared" si="1"/>
        <v>45322</v>
      </c>
      <c r="D37" s="41">
        <v>24.5</v>
      </c>
      <c r="E37" s="22" t="str">
        <f t="shared" si="0"/>
        <v>-</v>
      </c>
    </row>
    <row r="38" spans="1:9" x14ac:dyDescent="0.2">
      <c r="A38" s="61" t="s">
        <v>6</v>
      </c>
      <c r="B38" s="62"/>
      <c r="C38" s="62"/>
      <c r="D38" s="63"/>
      <c r="E38" s="23">
        <f>COUNT(D7:D37)</f>
        <v>30</v>
      </c>
    </row>
    <row r="39" spans="1:9" x14ac:dyDescent="0.2">
      <c r="A39" s="61" t="s">
        <v>7</v>
      </c>
      <c r="B39" s="62"/>
      <c r="C39" s="62"/>
      <c r="D39" s="63"/>
      <c r="E39" s="23">
        <f>COUNT(D7:D37)</f>
        <v>30</v>
      </c>
    </row>
    <row r="40" spans="1:9" x14ac:dyDescent="0.2">
      <c r="A40" s="61" t="s">
        <v>8</v>
      </c>
      <c r="B40" s="62"/>
      <c r="C40" s="62"/>
      <c r="D40" s="63"/>
      <c r="E40" s="23">
        <f>COUNT(E7:E37)</f>
        <v>0</v>
      </c>
    </row>
    <row r="41" spans="1:9" x14ac:dyDescent="0.2">
      <c r="A41" s="61" t="s">
        <v>9</v>
      </c>
      <c r="B41" s="62"/>
      <c r="C41" s="62"/>
      <c r="D41" s="63"/>
      <c r="E41" s="23">
        <f>COUNT(E7:E37)</f>
        <v>0</v>
      </c>
    </row>
    <row r="42" spans="1:9" x14ac:dyDescent="0.2">
      <c r="A42" s="61" t="s">
        <v>10</v>
      </c>
      <c r="B42" s="62"/>
      <c r="C42" s="62"/>
      <c r="D42" s="63"/>
      <c r="E42" s="24">
        <f>AVERAGE(D7:D37)</f>
        <v>25.77</v>
      </c>
    </row>
    <row r="43" spans="1:9" ht="13.5" thickBot="1" x14ac:dyDescent="0.25">
      <c r="A43" s="65" t="s">
        <v>11</v>
      </c>
      <c r="B43" s="66"/>
      <c r="C43" s="66"/>
      <c r="D43" s="67"/>
      <c r="E43" s="25">
        <f>(E38/31)*100</f>
        <v>96.774193548387103</v>
      </c>
    </row>
    <row r="44" spans="1:9" x14ac:dyDescent="0.2">
      <c r="A44" s="11"/>
      <c r="B44" s="11"/>
      <c r="C44" s="11"/>
      <c r="D44" s="11"/>
      <c r="E44" s="11"/>
    </row>
    <row r="45" spans="1:9" x14ac:dyDescent="0.2">
      <c r="A45" s="68"/>
      <c r="B45" s="68"/>
      <c r="C45" s="68"/>
      <c r="D45" s="68"/>
      <c r="E45" s="68"/>
      <c r="F45" s="68"/>
      <c r="G45" s="43"/>
      <c r="H45" s="43"/>
      <c r="I45" s="43"/>
    </row>
    <row r="46" spans="1:9" x14ac:dyDescent="0.2">
      <c r="A46" s="64"/>
      <c r="B46" s="64"/>
      <c r="C46" s="64"/>
      <c r="D46" s="64"/>
      <c r="E46" s="64"/>
      <c r="F46" s="64"/>
      <c r="G46" s="64"/>
      <c r="H46" s="43"/>
      <c r="I46" s="43"/>
    </row>
    <row r="47" spans="1:9" x14ac:dyDescent="0.2">
      <c r="A47" s="64"/>
      <c r="B47" s="64"/>
      <c r="C47" s="64"/>
      <c r="D47" s="64"/>
      <c r="E47" s="64"/>
      <c r="F47" s="43"/>
      <c r="G47" s="43"/>
      <c r="H47" s="43"/>
      <c r="I47" s="43"/>
    </row>
    <row r="48" spans="1:9" x14ac:dyDescent="0.2">
      <c r="A48" s="12"/>
      <c r="B48" s="12"/>
      <c r="C48" s="12"/>
      <c r="D48" s="12"/>
      <c r="E48" s="12"/>
    </row>
  </sheetData>
  <protectedRanges>
    <protectedRange sqref="A7:B37" name="Range1_1"/>
    <protectedRange sqref="D7:D37" name="Range1_2"/>
  </protectedRanges>
  <mergeCells count="14">
    <mergeCell ref="A38:D38"/>
    <mergeCell ref="A46:G46"/>
    <mergeCell ref="A47:E47"/>
    <mergeCell ref="A39:D39"/>
    <mergeCell ref="A40:D40"/>
    <mergeCell ref="A41:D41"/>
    <mergeCell ref="A42:D42"/>
    <mergeCell ref="A43:D43"/>
    <mergeCell ref="A45:F45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H31" sqref="H31"/>
    </sheetView>
  </sheetViews>
  <sheetFormatPr defaultRowHeight="12.75" x14ac:dyDescent="0.2"/>
  <cols>
    <col min="1" max="1" width="14.85546875" customWidth="1"/>
    <col min="2" max="2" width="11.140625" customWidth="1"/>
    <col min="3" max="3" width="14.42578125" customWidth="1"/>
    <col min="4" max="4" width="14.5703125" customWidth="1"/>
    <col min="5" max="5" width="14.42578125" customWidth="1"/>
  </cols>
  <sheetData>
    <row r="1" spans="1:5" ht="12.75" customHeight="1" x14ac:dyDescent="0.2">
      <c r="A1" s="55" t="s">
        <v>16</v>
      </c>
      <c r="B1" s="56"/>
      <c r="C1" s="56"/>
      <c r="D1" s="56"/>
      <c r="E1" s="56"/>
    </row>
    <row r="2" spans="1:5" ht="13.5" thickBot="1" x14ac:dyDescent="0.25">
      <c r="A2" s="57"/>
      <c r="B2" s="56"/>
      <c r="C2" s="56"/>
      <c r="D2" s="56"/>
      <c r="E2" s="56"/>
    </row>
    <row r="3" spans="1:5" ht="38.25" x14ac:dyDescent="0.2">
      <c r="A3" s="58" t="s">
        <v>0</v>
      </c>
      <c r="B3" s="58" t="s">
        <v>1</v>
      </c>
      <c r="C3" s="58" t="s">
        <v>2</v>
      </c>
      <c r="D3" s="16" t="s">
        <v>3</v>
      </c>
      <c r="E3" s="16" t="s">
        <v>4</v>
      </c>
    </row>
    <row r="4" spans="1:5" ht="25.5" x14ac:dyDescent="0.2">
      <c r="A4" s="59"/>
      <c r="B4" s="59"/>
      <c r="C4" s="59"/>
      <c r="D4" s="34" t="s">
        <v>14</v>
      </c>
      <c r="E4" s="1" t="s">
        <v>5</v>
      </c>
    </row>
    <row r="5" spans="1:5" ht="15" thickBot="1" x14ac:dyDescent="0.25">
      <c r="A5" s="60"/>
      <c r="B5" s="60"/>
      <c r="C5" s="60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45566</v>
      </c>
      <c r="D7" s="5">
        <v>18.2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45567</v>
      </c>
      <c r="D8" s="8">
        <v>51.4</v>
      </c>
      <c r="E8" s="21">
        <f t="shared" ref="E8:E37" si="0">IF(D8&gt;50,D8/50,IF(D8&lt;=50,"-"))</f>
        <v>1.028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45568</v>
      </c>
      <c r="D9" s="8">
        <v>68.3</v>
      </c>
      <c r="E9" s="21">
        <f t="shared" si="0"/>
        <v>1.3659999999999999</v>
      </c>
    </row>
    <row r="10" spans="1:5" x14ac:dyDescent="0.2">
      <c r="A10" s="20" t="s">
        <v>13</v>
      </c>
      <c r="B10" s="7" t="s">
        <v>12</v>
      </c>
      <c r="C10" s="6">
        <f t="shared" si="1"/>
        <v>45569</v>
      </c>
      <c r="D10" s="9">
        <v>37.700000000000003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45570</v>
      </c>
      <c r="D11" s="39">
        <v>32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45571</v>
      </c>
      <c r="D12" s="3">
        <v>14.9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45572</v>
      </c>
      <c r="D13" s="3">
        <v>34.4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45573</v>
      </c>
      <c r="D14" s="3">
        <v>21.3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45574</v>
      </c>
      <c r="D15" s="3">
        <v>25.8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45575</v>
      </c>
      <c r="D16" s="3">
        <v>30.5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45576</v>
      </c>
      <c r="D17" s="4">
        <v>17.7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45577</v>
      </c>
      <c r="D18" s="41">
        <v>14.1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45578</v>
      </c>
      <c r="D19" s="2">
        <v>21.5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45579</v>
      </c>
      <c r="D20" s="2">
        <v>24.8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45580</v>
      </c>
      <c r="D21" s="2">
        <v>18.399999999999999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45581</v>
      </c>
      <c r="D22" s="41">
        <v>14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45582</v>
      </c>
      <c r="D23" s="2">
        <v>40.4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45583</v>
      </c>
      <c r="D24" s="10">
        <v>11.2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45584</v>
      </c>
      <c r="D25" s="39">
        <v>12.1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45585</v>
      </c>
      <c r="D26" s="3">
        <v>17.2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45586</v>
      </c>
      <c r="D27" s="4">
        <v>24.4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45587</v>
      </c>
      <c r="D28" s="2">
        <v>23.1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45588</v>
      </c>
      <c r="D29" s="2">
        <v>33.799999999999997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45589</v>
      </c>
      <c r="D30" s="10">
        <v>29.2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45590</v>
      </c>
      <c r="D31" s="39">
        <v>16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45591</v>
      </c>
      <c r="D32" s="39">
        <v>21.6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45592</v>
      </c>
      <c r="D33" s="3">
        <v>18.5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45593</v>
      </c>
      <c r="D34" s="4">
        <v>23.9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45594</v>
      </c>
      <c r="D35" s="41">
        <v>46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45595</v>
      </c>
      <c r="D36" s="2">
        <v>24.3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45596</v>
      </c>
      <c r="D37" s="2">
        <v>37.700000000000003</v>
      </c>
      <c r="E37" s="22" t="str">
        <f t="shared" si="0"/>
        <v>-</v>
      </c>
    </row>
    <row r="38" spans="1:5" x14ac:dyDescent="0.2">
      <c r="A38" s="61" t="s">
        <v>6</v>
      </c>
      <c r="B38" s="62"/>
      <c r="C38" s="62"/>
      <c r="D38" s="63"/>
      <c r="E38" s="23">
        <f>COUNT(D7:D37)</f>
        <v>31</v>
      </c>
    </row>
    <row r="39" spans="1:5" x14ac:dyDescent="0.2">
      <c r="A39" s="61" t="s">
        <v>7</v>
      </c>
      <c r="B39" s="62"/>
      <c r="C39" s="62"/>
      <c r="D39" s="63"/>
      <c r="E39" s="23">
        <f>'M9'!E38+'M10'!E38</f>
        <v>298</v>
      </c>
    </row>
    <row r="40" spans="1:5" x14ac:dyDescent="0.2">
      <c r="A40" s="61" t="s">
        <v>8</v>
      </c>
      <c r="B40" s="62"/>
      <c r="C40" s="62"/>
      <c r="D40" s="63"/>
      <c r="E40" s="23">
        <f>COUNT(E7:E37)</f>
        <v>2</v>
      </c>
    </row>
    <row r="41" spans="1:5" x14ac:dyDescent="0.2">
      <c r="A41" s="61" t="s">
        <v>9</v>
      </c>
      <c r="B41" s="62"/>
      <c r="C41" s="62"/>
      <c r="D41" s="63"/>
      <c r="E41" s="23">
        <f>'M9'!E40+'M10'!E40</f>
        <v>4</v>
      </c>
    </row>
    <row r="42" spans="1:5" x14ac:dyDescent="0.2">
      <c r="A42" s="61" t="s">
        <v>10</v>
      </c>
      <c r="B42" s="62"/>
      <c r="C42" s="62"/>
      <c r="D42" s="63"/>
      <c r="E42" s="24">
        <f>AVERAGE(D7:D37)</f>
        <v>26.593548387096774</v>
      </c>
    </row>
    <row r="43" spans="1:5" ht="13.5" thickBot="1" x14ac:dyDescent="0.25">
      <c r="A43" s="65" t="s">
        <v>11</v>
      </c>
      <c r="B43" s="66"/>
      <c r="C43" s="66"/>
      <c r="D43" s="67"/>
      <c r="E43" s="25">
        <f>(E38/31)*100</f>
        <v>100</v>
      </c>
    </row>
    <row r="44" spans="1:5" x14ac:dyDescent="0.2">
      <c r="A44" s="11"/>
      <c r="B44" s="11"/>
      <c r="C44" s="11"/>
      <c r="D44" s="11"/>
      <c r="E44" s="11"/>
    </row>
    <row r="45" spans="1:5" ht="18" x14ac:dyDescent="0.25">
      <c r="A45" s="13"/>
      <c r="B45" s="14"/>
      <c r="C45" s="14"/>
      <c r="D45" s="14"/>
      <c r="E45" s="14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</sheetData>
  <protectedRanges>
    <protectedRange sqref="D7:D37" name="Range1"/>
    <protectedRange sqref="B7:B37" name="Range1_1"/>
    <protectedRange sqref="A7:A37" name="Range1_1_2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7" workbookViewId="0">
      <selection activeCell="A37" sqref="A37:D37"/>
    </sheetView>
  </sheetViews>
  <sheetFormatPr defaultRowHeight="12.75" x14ac:dyDescent="0.2"/>
  <cols>
    <col min="1" max="1" width="14.5703125" customWidth="1"/>
    <col min="2" max="2" width="10.85546875" customWidth="1"/>
    <col min="3" max="3" width="13.28515625" customWidth="1"/>
    <col min="4" max="4" width="15.140625" customWidth="1"/>
    <col min="5" max="5" width="14.42578125" customWidth="1"/>
  </cols>
  <sheetData>
    <row r="1" spans="1:5" ht="12.75" customHeight="1" x14ac:dyDescent="0.2">
      <c r="A1" s="55" t="s">
        <v>16</v>
      </c>
      <c r="B1" s="56"/>
      <c r="C1" s="56"/>
      <c r="D1" s="56"/>
      <c r="E1" s="56"/>
    </row>
    <row r="2" spans="1:5" ht="13.5" thickBot="1" x14ac:dyDescent="0.25">
      <c r="A2" s="57"/>
      <c r="B2" s="56"/>
      <c r="C2" s="56"/>
      <c r="D2" s="56"/>
      <c r="E2" s="56"/>
    </row>
    <row r="3" spans="1:5" ht="25.5" x14ac:dyDescent="0.2">
      <c r="A3" s="58" t="s">
        <v>0</v>
      </c>
      <c r="B3" s="58" t="s">
        <v>1</v>
      </c>
      <c r="C3" s="58" t="s">
        <v>2</v>
      </c>
      <c r="D3" s="16" t="s">
        <v>3</v>
      </c>
      <c r="E3" s="16" t="s">
        <v>4</v>
      </c>
    </row>
    <row r="4" spans="1:5" ht="25.5" x14ac:dyDescent="0.2">
      <c r="A4" s="59"/>
      <c r="B4" s="59"/>
      <c r="C4" s="59"/>
      <c r="D4" s="34" t="s">
        <v>14</v>
      </c>
      <c r="E4" s="1" t="s">
        <v>5</v>
      </c>
    </row>
    <row r="5" spans="1:5" ht="15" thickBot="1" x14ac:dyDescent="0.25">
      <c r="A5" s="60"/>
      <c r="B5" s="60"/>
      <c r="C5" s="60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45597</v>
      </c>
      <c r="D7" s="5">
        <v>24.3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45598</v>
      </c>
      <c r="D8" s="8">
        <v>21.1</v>
      </c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45599</v>
      </c>
      <c r="D9" s="37">
        <v>14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45600</v>
      </c>
      <c r="D10" s="9">
        <v>9.1999999999999993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45601</v>
      </c>
      <c r="D11" s="3">
        <v>10.1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45602</v>
      </c>
      <c r="D12" s="3">
        <v>12.1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45603</v>
      </c>
      <c r="D13" s="3">
        <v>11.8</v>
      </c>
      <c r="E13" s="22" t="str">
        <f t="shared" ref="E13:E21" si="2">IF(D13&gt;50,D13/50,IF(D13&lt;=50,"-"))</f>
        <v>-</v>
      </c>
    </row>
    <row r="14" spans="1:5" x14ac:dyDescent="0.2">
      <c r="A14" s="20" t="s">
        <v>13</v>
      </c>
      <c r="B14" s="7" t="s">
        <v>12</v>
      </c>
      <c r="C14" s="6">
        <f t="shared" si="1"/>
        <v>45604</v>
      </c>
      <c r="D14" s="3">
        <v>19.8</v>
      </c>
      <c r="E14" s="22" t="str">
        <f t="shared" si="2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45605</v>
      </c>
      <c r="D15" s="3">
        <v>12.6</v>
      </c>
      <c r="E15" s="22" t="str">
        <f t="shared" si="2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45606</v>
      </c>
      <c r="D16" s="39">
        <v>6</v>
      </c>
      <c r="E16" s="22" t="str">
        <f t="shared" si="2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45607</v>
      </c>
      <c r="D17" s="4">
        <v>4.4000000000000004</v>
      </c>
      <c r="E17" s="22" t="str">
        <f t="shared" si="2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45608</v>
      </c>
      <c r="D18" s="2">
        <v>8.6999999999999993</v>
      </c>
      <c r="E18" s="22" t="str">
        <f t="shared" si="2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45609</v>
      </c>
      <c r="D19" s="2">
        <v>9.5</v>
      </c>
      <c r="E19" s="22" t="str">
        <f t="shared" si="2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45610</v>
      </c>
      <c r="D20" s="2">
        <v>3.6</v>
      </c>
      <c r="E20" s="22" t="str">
        <f t="shared" si="2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45611</v>
      </c>
      <c r="D21" s="2">
        <v>9.4</v>
      </c>
      <c r="E21" s="22" t="str">
        <f t="shared" si="2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45612</v>
      </c>
      <c r="D22" s="2">
        <v>6.5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45613</v>
      </c>
      <c r="D23" s="2">
        <v>24.2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45614</v>
      </c>
      <c r="D24" s="10">
        <v>31.3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45615</v>
      </c>
      <c r="D25" s="39">
        <v>30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45616</v>
      </c>
      <c r="D26" s="39">
        <v>27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45617</v>
      </c>
      <c r="D27" s="4">
        <v>13.5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45618</v>
      </c>
      <c r="D28" s="41">
        <v>22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45619</v>
      </c>
      <c r="D29" s="41">
        <v>13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45620</v>
      </c>
      <c r="D30" s="10">
        <v>21.2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45621</v>
      </c>
      <c r="D31" s="3">
        <v>17.600000000000001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45622</v>
      </c>
      <c r="D32" s="3">
        <v>36.5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45623</v>
      </c>
      <c r="D33" s="3">
        <v>27.6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45624</v>
      </c>
      <c r="D34" s="4">
        <v>30.6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45625</v>
      </c>
      <c r="D35" s="2">
        <v>20.3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45626</v>
      </c>
      <c r="D36" s="2">
        <v>27.4</v>
      </c>
      <c r="E36" s="22" t="str">
        <f t="shared" si="0"/>
        <v>-</v>
      </c>
    </row>
    <row r="37" spans="1:5" x14ac:dyDescent="0.2">
      <c r="A37" s="61" t="s">
        <v>6</v>
      </c>
      <c r="B37" s="62"/>
      <c r="C37" s="62"/>
      <c r="D37" s="63"/>
      <c r="E37" s="23">
        <f>COUNT(D7:D36)</f>
        <v>30</v>
      </c>
    </row>
    <row r="38" spans="1:5" x14ac:dyDescent="0.2">
      <c r="A38" s="61" t="s">
        <v>7</v>
      </c>
      <c r="B38" s="62"/>
      <c r="C38" s="62"/>
      <c r="D38" s="63"/>
      <c r="E38" s="23">
        <f>'M10'!E39+'M11'!E37</f>
        <v>328</v>
      </c>
    </row>
    <row r="39" spans="1:5" x14ac:dyDescent="0.2">
      <c r="A39" s="61" t="s">
        <v>8</v>
      </c>
      <c r="B39" s="62"/>
      <c r="C39" s="62"/>
      <c r="D39" s="63"/>
      <c r="E39" s="23">
        <f>COUNT(E7:E36)</f>
        <v>0</v>
      </c>
    </row>
    <row r="40" spans="1:5" x14ac:dyDescent="0.2">
      <c r="A40" s="61" t="s">
        <v>9</v>
      </c>
      <c r="B40" s="62"/>
      <c r="C40" s="62"/>
      <c r="D40" s="63"/>
      <c r="E40" s="23">
        <f>'M10'!E41+'M11'!E39</f>
        <v>4</v>
      </c>
    </row>
    <row r="41" spans="1:5" x14ac:dyDescent="0.2">
      <c r="A41" s="61" t="s">
        <v>10</v>
      </c>
      <c r="B41" s="62"/>
      <c r="C41" s="62"/>
      <c r="D41" s="63"/>
      <c r="E41" s="24">
        <f>AVERAGE(D7:D36)</f>
        <v>17.510000000000002</v>
      </c>
    </row>
    <row r="42" spans="1:5" ht="13.5" thickBot="1" x14ac:dyDescent="0.25">
      <c r="A42" s="65" t="s">
        <v>11</v>
      </c>
      <c r="B42" s="66"/>
      <c r="C42" s="66"/>
      <c r="D42" s="67"/>
      <c r="E42" s="25">
        <f>(E37/30)*100</f>
        <v>100</v>
      </c>
    </row>
    <row r="43" spans="1:5" x14ac:dyDescent="0.2">
      <c r="A43" s="11"/>
      <c r="B43" s="11"/>
      <c r="C43" s="11"/>
      <c r="D43" s="11"/>
      <c r="E43" s="11"/>
    </row>
    <row r="44" spans="1:5" ht="18" x14ac:dyDescent="0.25">
      <c r="A44" s="13"/>
      <c r="B44" s="14"/>
      <c r="C44" s="14"/>
      <c r="D44" s="14"/>
      <c r="E44" s="14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</sheetData>
  <protectedRanges>
    <protectedRange sqref="D7:D36" name="Range1"/>
    <protectedRange sqref="B7:B36" name="Range1_1"/>
    <protectedRange sqref="A7:A36" name="Range1_1_2"/>
  </protectedRanges>
  <mergeCells count="11">
    <mergeCell ref="A37:D37"/>
    <mergeCell ref="A1:E1"/>
    <mergeCell ref="A2:E2"/>
    <mergeCell ref="A3:A5"/>
    <mergeCell ref="B3:B5"/>
    <mergeCell ref="C3:C5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D25" sqref="D25"/>
    </sheetView>
  </sheetViews>
  <sheetFormatPr defaultRowHeight="12.75" x14ac:dyDescent="0.2"/>
  <cols>
    <col min="1" max="1" width="14.85546875" customWidth="1"/>
    <col min="2" max="2" width="10.85546875" customWidth="1"/>
    <col min="3" max="3" width="13.28515625" customWidth="1"/>
    <col min="4" max="4" width="15.7109375" customWidth="1"/>
    <col min="5" max="5" width="16.28515625" customWidth="1"/>
  </cols>
  <sheetData>
    <row r="1" spans="1:5" ht="12.75" customHeight="1" x14ac:dyDescent="0.2">
      <c r="A1" s="55" t="s">
        <v>16</v>
      </c>
      <c r="B1" s="56"/>
      <c r="C1" s="56"/>
      <c r="D1" s="56"/>
      <c r="E1" s="56"/>
    </row>
    <row r="2" spans="1:5" ht="13.5" thickBot="1" x14ac:dyDescent="0.25">
      <c r="A2" s="57"/>
      <c r="B2" s="56"/>
      <c r="C2" s="56"/>
      <c r="D2" s="56"/>
      <c r="E2" s="56"/>
    </row>
    <row r="3" spans="1:5" ht="25.5" x14ac:dyDescent="0.2">
      <c r="A3" s="58" t="s">
        <v>0</v>
      </c>
      <c r="B3" s="58" t="s">
        <v>1</v>
      </c>
      <c r="C3" s="58" t="s">
        <v>2</v>
      </c>
      <c r="D3" s="16" t="s">
        <v>3</v>
      </c>
      <c r="E3" s="16" t="s">
        <v>4</v>
      </c>
    </row>
    <row r="4" spans="1:5" ht="25.5" x14ac:dyDescent="0.2">
      <c r="A4" s="59"/>
      <c r="B4" s="59"/>
      <c r="C4" s="59"/>
      <c r="D4" s="34" t="s">
        <v>14</v>
      </c>
      <c r="E4" s="1" t="s">
        <v>5</v>
      </c>
    </row>
    <row r="5" spans="1:5" ht="15" thickBot="1" x14ac:dyDescent="0.25">
      <c r="A5" s="60"/>
      <c r="B5" s="60"/>
      <c r="C5" s="60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45627</v>
      </c>
      <c r="D7" s="44">
        <v>24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45628</v>
      </c>
      <c r="D8" s="18">
        <v>20.5</v>
      </c>
      <c r="E8" s="22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45629</v>
      </c>
      <c r="D9" s="18">
        <v>24.2</v>
      </c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45630</v>
      </c>
      <c r="D10" s="18">
        <v>14.8</v>
      </c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45631</v>
      </c>
      <c r="D11" s="18">
        <v>16.3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45632</v>
      </c>
      <c r="D12" s="18">
        <v>16.100000000000001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45633</v>
      </c>
      <c r="D13" s="18">
        <v>18.600000000000001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45634</v>
      </c>
      <c r="D14" s="44">
        <v>13.7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45635</v>
      </c>
      <c r="D15" s="44">
        <v>20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45636</v>
      </c>
      <c r="D16" s="18">
        <v>5.8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45637</v>
      </c>
      <c r="D17" s="19">
        <v>13.9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45638</v>
      </c>
      <c r="D18" s="19">
        <v>19.5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45639</v>
      </c>
      <c r="D19" s="19">
        <v>12.4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45640</v>
      </c>
      <c r="D20" s="19">
        <v>9.4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45641</v>
      </c>
      <c r="D21" s="19">
        <v>45.6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45642</v>
      </c>
      <c r="D22" s="19">
        <v>7.7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45643</v>
      </c>
      <c r="D23" s="19">
        <v>7.9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45644</v>
      </c>
      <c r="D24" s="19">
        <v>16.2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45645</v>
      </c>
      <c r="D25" s="70">
        <v>44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45646</v>
      </c>
      <c r="D26" s="19">
        <v>20.399999999999999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45647</v>
      </c>
      <c r="D27" s="19">
        <v>1.6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45648</v>
      </c>
      <c r="D28" s="19">
        <v>25.2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45649</v>
      </c>
      <c r="D29" s="19">
        <v>22.2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45650</v>
      </c>
      <c r="D30" s="19">
        <v>5.4</v>
      </c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45651</v>
      </c>
      <c r="D31" s="19">
        <v>0.8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45652</v>
      </c>
      <c r="D32" s="3">
        <v>27.9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45653</v>
      </c>
      <c r="D33" s="3">
        <v>24.9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45654</v>
      </c>
      <c r="D34" s="19">
        <v>24.1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45655</v>
      </c>
      <c r="D35" s="3">
        <v>26.5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45656</v>
      </c>
      <c r="D36" s="39">
        <v>23.5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45657</v>
      </c>
      <c r="D37" s="19">
        <v>22.4</v>
      </c>
      <c r="E37" s="22" t="str">
        <f t="shared" si="0"/>
        <v>-</v>
      </c>
    </row>
    <row r="38" spans="1:5" x14ac:dyDescent="0.2">
      <c r="A38" s="61" t="s">
        <v>6</v>
      </c>
      <c r="B38" s="62"/>
      <c r="C38" s="62"/>
      <c r="D38" s="63"/>
      <c r="E38" s="23">
        <f>COUNT(D7:D37)</f>
        <v>31</v>
      </c>
    </row>
    <row r="39" spans="1:5" x14ac:dyDescent="0.2">
      <c r="A39" s="61" t="s">
        <v>7</v>
      </c>
      <c r="B39" s="62"/>
      <c r="C39" s="62"/>
      <c r="D39" s="63"/>
      <c r="E39" s="23">
        <f>'M11'!E38+'M12'!E38</f>
        <v>359</v>
      </c>
    </row>
    <row r="40" spans="1:5" x14ac:dyDescent="0.2">
      <c r="A40" s="61" t="s">
        <v>8</v>
      </c>
      <c r="B40" s="62"/>
      <c r="C40" s="62"/>
      <c r="D40" s="63"/>
      <c r="E40" s="23">
        <f>COUNT(E7:E37)</f>
        <v>0</v>
      </c>
    </row>
    <row r="41" spans="1:5" x14ac:dyDescent="0.2">
      <c r="A41" s="61" t="s">
        <v>9</v>
      </c>
      <c r="B41" s="62"/>
      <c r="C41" s="62"/>
      <c r="D41" s="63"/>
      <c r="E41" s="23">
        <f>'M11'!E40+'M12'!E40</f>
        <v>4</v>
      </c>
    </row>
    <row r="42" spans="1:5" x14ac:dyDescent="0.2">
      <c r="A42" s="61" t="s">
        <v>10</v>
      </c>
      <c r="B42" s="62"/>
      <c r="C42" s="62"/>
      <c r="D42" s="63"/>
      <c r="E42" s="24">
        <f>AVERAGE(D7:D37)</f>
        <v>18.564516129032253</v>
      </c>
    </row>
    <row r="43" spans="1:5" ht="13.5" thickBot="1" x14ac:dyDescent="0.25">
      <c r="A43" s="65" t="s">
        <v>11</v>
      </c>
      <c r="B43" s="66"/>
      <c r="C43" s="66"/>
      <c r="D43" s="67"/>
      <c r="E43" s="25">
        <f>(E38/31)*100</f>
        <v>100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37" name="Range1"/>
    <protectedRange sqref="B7:B37" name="Range1_1"/>
    <protectedRange sqref="A7:A37" name="Range1_1_2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zoomScaleNormal="100" workbookViewId="0">
      <selection activeCell="H32" sqref="H32"/>
    </sheetView>
  </sheetViews>
  <sheetFormatPr defaultRowHeight="12.75" x14ac:dyDescent="0.2"/>
  <cols>
    <col min="1" max="1" width="14.28515625" customWidth="1"/>
    <col min="2" max="2" width="11.28515625" customWidth="1"/>
    <col min="3" max="3" width="13.5703125" customWidth="1"/>
    <col min="4" max="4" width="15.140625" customWidth="1"/>
    <col min="5" max="5" width="14.28515625" customWidth="1"/>
  </cols>
  <sheetData>
    <row r="1" spans="1:5" ht="12.75" customHeight="1" x14ac:dyDescent="0.2">
      <c r="A1" s="55" t="s">
        <v>16</v>
      </c>
      <c r="B1" s="56"/>
      <c r="C1" s="56"/>
      <c r="D1" s="56"/>
      <c r="E1" s="56"/>
    </row>
    <row r="2" spans="1:5" ht="13.5" thickBot="1" x14ac:dyDescent="0.25">
      <c r="A2" s="57"/>
      <c r="B2" s="56"/>
      <c r="C2" s="56"/>
      <c r="D2" s="56"/>
      <c r="E2" s="56"/>
    </row>
    <row r="3" spans="1:5" ht="25.5" x14ac:dyDescent="0.2">
      <c r="A3" s="58" t="s">
        <v>0</v>
      </c>
      <c r="B3" s="58" t="s">
        <v>1</v>
      </c>
      <c r="C3" s="58" t="s">
        <v>2</v>
      </c>
      <c r="D3" s="16" t="s">
        <v>3</v>
      </c>
      <c r="E3" s="16" t="s">
        <v>4</v>
      </c>
    </row>
    <row r="4" spans="1:5" ht="25.5" x14ac:dyDescent="0.2">
      <c r="A4" s="59"/>
      <c r="B4" s="59"/>
      <c r="C4" s="59"/>
      <c r="D4" s="34" t="s">
        <v>14</v>
      </c>
      <c r="E4" s="1" t="s">
        <v>5</v>
      </c>
    </row>
    <row r="5" spans="1:5" ht="15" thickBot="1" x14ac:dyDescent="0.25">
      <c r="A5" s="60"/>
      <c r="B5" s="60"/>
      <c r="C5" s="60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45323</v>
      </c>
      <c r="D7" s="36">
        <v>43.8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45324</v>
      </c>
      <c r="D8" s="37">
        <v>23.5</v>
      </c>
      <c r="E8" s="21" t="str">
        <f t="shared" ref="E8:E35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5" si="1">C8+1</f>
        <v>45325</v>
      </c>
      <c r="D9" s="37">
        <v>22.9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45326</v>
      </c>
      <c r="D10" s="38">
        <v>18.8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45327</v>
      </c>
      <c r="D11" s="39">
        <v>24.5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45328</v>
      </c>
      <c r="D12" s="39">
        <v>27.5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45329</v>
      </c>
      <c r="D13" s="39">
        <v>34.700000000000003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45330</v>
      </c>
      <c r="D14" s="39">
        <v>35.200000000000003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45331</v>
      </c>
      <c r="D15" s="39">
        <v>29.7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45332</v>
      </c>
      <c r="D16" s="39">
        <v>43.5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45333</v>
      </c>
      <c r="D17" s="40">
        <v>30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45334</v>
      </c>
      <c r="D18" s="41">
        <v>32.799999999999997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45335</v>
      </c>
      <c r="D19" s="41">
        <v>21.2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45336</v>
      </c>
      <c r="D20" s="41">
        <v>6.4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45337</v>
      </c>
      <c r="D21" s="41">
        <v>16.2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45338</v>
      </c>
      <c r="D22" s="41">
        <v>15.4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45339</v>
      </c>
      <c r="D23" s="41">
        <v>14.7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45340</v>
      </c>
      <c r="D24" s="42">
        <v>24.4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45341</v>
      </c>
      <c r="D25" s="39">
        <v>13.7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45342</v>
      </c>
      <c r="D26" s="39">
        <v>19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45343</v>
      </c>
      <c r="D27" s="40">
        <v>31.4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45344</v>
      </c>
      <c r="D28" s="41">
        <v>39.200000000000003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45345</v>
      </c>
      <c r="D29" s="41">
        <v>21.5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45346</v>
      </c>
      <c r="D30" s="42">
        <v>28.2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45347</v>
      </c>
      <c r="D31" s="39">
        <v>25.3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45348</v>
      </c>
      <c r="D32" s="39">
        <v>19.100000000000001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45349</v>
      </c>
      <c r="D33" s="39">
        <v>20.7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45350</v>
      </c>
      <c r="D34" s="40">
        <v>16.8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45351</v>
      </c>
      <c r="D35" s="52">
        <v>17.2</v>
      </c>
      <c r="E35" s="22" t="str">
        <f t="shared" si="0"/>
        <v>-</v>
      </c>
    </row>
    <row r="36" spans="1:5" x14ac:dyDescent="0.2">
      <c r="A36" s="61" t="s">
        <v>6</v>
      </c>
      <c r="B36" s="62"/>
      <c r="C36" s="62"/>
      <c r="D36" s="63"/>
      <c r="E36" s="23">
        <f>COUNT(D7:D35)</f>
        <v>29</v>
      </c>
    </row>
    <row r="37" spans="1:5" x14ac:dyDescent="0.2">
      <c r="A37" s="61" t="s">
        <v>7</v>
      </c>
      <c r="B37" s="62"/>
      <c r="C37" s="62"/>
      <c r="D37" s="63"/>
      <c r="E37" s="23">
        <f>'M1'!E38+'M2'!E36</f>
        <v>59</v>
      </c>
    </row>
    <row r="38" spans="1:5" x14ac:dyDescent="0.2">
      <c r="A38" s="61" t="s">
        <v>8</v>
      </c>
      <c r="B38" s="62"/>
      <c r="C38" s="62"/>
      <c r="D38" s="63"/>
      <c r="E38" s="23">
        <f>COUNT(E7:E35)</f>
        <v>0</v>
      </c>
    </row>
    <row r="39" spans="1:5" x14ac:dyDescent="0.2">
      <c r="A39" s="61" t="s">
        <v>9</v>
      </c>
      <c r="B39" s="62"/>
      <c r="C39" s="62"/>
      <c r="D39" s="63"/>
      <c r="E39" s="23">
        <f>'M1'!E40+'M2'!E38</f>
        <v>0</v>
      </c>
    </row>
    <row r="40" spans="1:5" x14ac:dyDescent="0.2">
      <c r="A40" s="61" t="s">
        <v>10</v>
      </c>
      <c r="B40" s="62"/>
      <c r="C40" s="62"/>
      <c r="D40" s="63"/>
      <c r="E40" s="24">
        <f>AVERAGE(D7:D35)</f>
        <v>24.73448275862069</v>
      </c>
    </row>
    <row r="41" spans="1:5" ht="13.5" thickBot="1" x14ac:dyDescent="0.25">
      <c r="A41" s="65" t="s">
        <v>11</v>
      </c>
      <c r="B41" s="66"/>
      <c r="C41" s="66"/>
      <c r="D41" s="67"/>
      <c r="E41" s="25">
        <f>(E36/28)*100</f>
        <v>103.57142857142858</v>
      </c>
    </row>
    <row r="42" spans="1:5" x14ac:dyDescent="0.2">
      <c r="A42" s="11"/>
      <c r="B42" s="11"/>
      <c r="C42" s="11"/>
      <c r="D42" s="11"/>
      <c r="E42" s="11"/>
    </row>
    <row r="43" spans="1:5" ht="18" x14ac:dyDescent="0.25">
      <c r="A43" s="13"/>
      <c r="B43" s="14"/>
      <c r="C43" s="14"/>
      <c r="D43" s="14"/>
      <c r="E43" s="14"/>
    </row>
    <row r="44" spans="1:5" x14ac:dyDescent="0.2">
      <c r="A44" s="12"/>
      <c r="B44" s="12"/>
      <c r="C44" s="12"/>
      <c r="D44" s="12"/>
      <c r="E44" s="12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</sheetData>
  <protectedRanges>
    <protectedRange sqref="D7:D35" name="Range1"/>
    <protectedRange sqref="B7:B35" name="Range1_1"/>
    <protectedRange sqref="A7:A35" name="Range1_1_1"/>
  </protectedRanges>
  <mergeCells count="11">
    <mergeCell ref="A36:D36"/>
    <mergeCell ref="A1:E1"/>
    <mergeCell ref="A2:E2"/>
    <mergeCell ref="A3:A5"/>
    <mergeCell ref="B3:B5"/>
    <mergeCell ref="C3:C5"/>
    <mergeCell ref="A37:D37"/>
    <mergeCell ref="A38:D38"/>
    <mergeCell ref="A39:D39"/>
    <mergeCell ref="A40:D40"/>
    <mergeCell ref="A41:D4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A38" sqref="A38:D38"/>
    </sheetView>
  </sheetViews>
  <sheetFormatPr defaultRowHeight="12.75" x14ac:dyDescent="0.2"/>
  <cols>
    <col min="1" max="1" width="15.42578125" customWidth="1"/>
    <col min="2" max="2" width="10.42578125" customWidth="1"/>
    <col min="3" max="3" width="12.42578125" customWidth="1"/>
    <col min="4" max="4" width="14.85546875" customWidth="1"/>
    <col min="5" max="5" width="15.85546875" customWidth="1"/>
  </cols>
  <sheetData>
    <row r="1" spans="1:5" ht="12.75" customHeight="1" x14ac:dyDescent="0.2">
      <c r="A1" s="55" t="s">
        <v>16</v>
      </c>
      <c r="B1" s="56"/>
      <c r="C1" s="56"/>
      <c r="D1" s="56"/>
      <c r="E1" s="56"/>
    </row>
    <row r="2" spans="1:5" ht="13.5" thickBot="1" x14ac:dyDescent="0.25">
      <c r="A2" s="57"/>
      <c r="B2" s="56"/>
      <c r="C2" s="56"/>
      <c r="D2" s="56"/>
      <c r="E2" s="56"/>
    </row>
    <row r="3" spans="1:5" ht="25.5" x14ac:dyDescent="0.2">
      <c r="A3" s="58" t="s">
        <v>0</v>
      </c>
      <c r="B3" s="58" t="s">
        <v>1</v>
      </c>
      <c r="C3" s="58" t="s">
        <v>2</v>
      </c>
      <c r="D3" s="16" t="s">
        <v>3</v>
      </c>
      <c r="E3" s="16" t="s">
        <v>4</v>
      </c>
    </row>
    <row r="4" spans="1:5" ht="25.5" x14ac:dyDescent="0.2">
      <c r="A4" s="59"/>
      <c r="B4" s="59"/>
      <c r="C4" s="59"/>
      <c r="D4" s="34" t="s">
        <v>14</v>
      </c>
      <c r="E4" s="1" t="s">
        <v>5</v>
      </c>
    </row>
    <row r="5" spans="1:5" ht="15" thickBot="1" x14ac:dyDescent="0.25">
      <c r="A5" s="60"/>
      <c r="B5" s="60"/>
      <c r="C5" s="60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45352</v>
      </c>
      <c r="D7" s="44">
        <v>19.2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45353</v>
      </c>
      <c r="D8" s="44">
        <v>22.6</v>
      </c>
      <c r="E8" s="29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45354</v>
      </c>
      <c r="D9" s="44">
        <v>23.7</v>
      </c>
      <c r="E9" s="29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45355</v>
      </c>
      <c r="D10" s="44"/>
      <c r="E10" s="29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45356</v>
      </c>
      <c r="D11" s="44">
        <v>21.5</v>
      </c>
      <c r="E11" s="29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45357</v>
      </c>
      <c r="D12" s="44">
        <v>29.5</v>
      </c>
      <c r="E12" s="29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45358</v>
      </c>
      <c r="D13" s="44">
        <v>33.700000000000003</v>
      </c>
      <c r="E13" s="29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45359</v>
      </c>
      <c r="D14" s="44">
        <v>25.9</v>
      </c>
      <c r="E14" s="29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45360</v>
      </c>
      <c r="D15" s="44">
        <v>31</v>
      </c>
      <c r="E15" s="29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45361</v>
      </c>
      <c r="D16" s="44">
        <v>36.200000000000003</v>
      </c>
      <c r="E16" s="29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45362</v>
      </c>
      <c r="D17" s="44">
        <v>36.700000000000003</v>
      </c>
      <c r="E17" s="29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45363</v>
      </c>
      <c r="D18" s="44">
        <v>21.1</v>
      </c>
      <c r="E18" s="29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45364</v>
      </c>
      <c r="D19" s="44">
        <v>18.5</v>
      </c>
      <c r="E19" s="29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45365</v>
      </c>
      <c r="D20" s="44">
        <v>14.1</v>
      </c>
      <c r="E20" s="29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45366</v>
      </c>
      <c r="D21" s="44">
        <v>19.399999999999999</v>
      </c>
      <c r="E21" s="29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45367</v>
      </c>
      <c r="D22" s="44">
        <v>19.5</v>
      </c>
      <c r="E22" s="29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45368</v>
      </c>
      <c r="D23" s="44">
        <v>22.9</v>
      </c>
      <c r="E23" s="29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45369</v>
      </c>
      <c r="D24" s="44">
        <v>19.600000000000001</v>
      </c>
      <c r="E24" s="29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45370</v>
      </c>
      <c r="D25" s="44">
        <v>14.7</v>
      </c>
      <c r="E25" s="29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45371</v>
      </c>
      <c r="D26" s="44">
        <v>22.4</v>
      </c>
      <c r="E26" s="29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45372</v>
      </c>
      <c r="D27" s="44">
        <v>8.4</v>
      </c>
      <c r="E27" s="29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45373</v>
      </c>
      <c r="D28" s="44">
        <v>17.7</v>
      </c>
      <c r="E28" s="29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45374</v>
      </c>
      <c r="D29" s="44">
        <v>20.8</v>
      </c>
      <c r="E29" s="29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45375</v>
      </c>
      <c r="D30" s="44">
        <v>17</v>
      </c>
      <c r="E30" s="29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45376</v>
      </c>
      <c r="D31" s="44">
        <v>11.1</v>
      </c>
      <c r="E31" s="29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45377</v>
      </c>
      <c r="D32" s="44">
        <v>12.2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45378</v>
      </c>
      <c r="D33" s="44">
        <v>28.6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45379</v>
      </c>
      <c r="D34" s="44">
        <v>64.5</v>
      </c>
      <c r="E34" s="22">
        <f t="shared" si="0"/>
        <v>1.29</v>
      </c>
    </row>
    <row r="35" spans="1:5" x14ac:dyDescent="0.2">
      <c r="A35" s="20" t="s">
        <v>13</v>
      </c>
      <c r="B35" s="7" t="s">
        <v>12</v>
      </c>
      <c r="C35" s="6">
        <f t="shared" si="1"/>
        <v>45380</v>
      </c>
      <c r="D35" s="44">
        <v>36.299999999999997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45381</v>
      </c>
      <c r="D36" s="44">
        <v>48.3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45382</v>
      </c>
      <c r="D37" s="40">
        <v>49.3</v>
      </c>
      <c r="E37" s="22" t="str">
        <f t="shared" si="0"/>
        <v>-</v>
      </c>
    </row>
    <row r="38" spans="1:5" x14ac:dyDescent="0.2">
      <c r="A38" s="61" t="s">
        <v>6</v>
      </c>
      <c r="B38" s="62"/>
      <c r="C38" s="62"/>
      <c r="D38" s="63"/>
      <c r="E38" s="23">
        <f>COUNT(D7:D37)</f>
        <v>30</v>
      </c>
    </row>
    <row r="39" spans="1:5" x14ac:dyDescent="0.2">
      <c r="A39" s="61" t="s">
        <v>7</v>
      </c>
      <c r="B39" s="62"/>
      <c r="C39" s="62"/>
      <c r="D39" s="63"/>
      <c r="E39" s="23">
        <f>'M2'!E37+'M3'!E38</f>
        <v>89</v>
      </c>
    </row>
    <row r="40" spans="1:5" x14ac:dyDescent="0.2">
      <c r="A40" s="61" t="s">
        <v>8</v>
      </c>
      <c r="B40" s="62"/>
      <c r="C40" s="62"/>
      <c r="D40" s="63"/>
      <c r="E40" s="23">
        <f>COUNT(E7:E37)</f>
        <v>1</v>
      </c>
    </row>
    <row r="41" spans="1:5" x14ac:dyDescent="0.2">
      <c r="A41" s="61" t="s">
        <v>9</v>
      </c>
      <c r="B41" s="62"/>
      <c r="C41" s="62"/>
      <c r="D41" s="63"/>
      <c r="E41" s="23">
        <f>'M2'!E39+'M3'!E40</f>
        <v>1</v>
      </c>
    </row>
    <row r="42" spans="1:5" x14ac:dyDescent="0.2">
      <c r="A42" s="61" t="s">
        <v>10</v>
      </c>
      <c r="B42" s="62"/>
      <c r="C42" s="62"/>
      <c r="D42" s="63"/>
      <c r="E42" s="24">
        <f>AVERAGE(D7:D37)</f>
        <v>25.546666666666663</v>
      </c>
    </row>
    <row r="43" spans="1:5" ht="13.5" thickBot="1" x14ac:dyDescent="0.25">
      <c r="A43" s="65" t="s">
        <v>11</v>
      </c>
      <c r="B43" s="66"/>
      <c r="C43" s="66"/>
      <c r="D43" s="67"/>
      <c r="E43" s="25">
        <f>(E38/31)*100</f>
        <v>96.774193548387103</v>
      </c>
    </row>
    <row r="44" spans="1:5" x14ac:dyDescent="0.2">
      <c r="A44" s="11"/>
      <c r="B44" s="11"/>
      <c r="C44" s="11"/>
      <c r="D44" s="11"/>
      <c r="E44" s="11"/>
    </row>
    <row r="45" spans="1:5" ht="18" x14ac:dyDescent="0.25">
      <c r="A45" s="13"/>
      <c r="B45" s="14"/>
      <c r="C45" s="14"/>
      <c r="D45" s="14"/>
      <c r="E45" s="14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</sheetData>
  <protectedRanges>
    <protectedRange sqref="D7:D37" name="Range1"/>
    <protectedRange sqref="B7:B37" name="Range1_1"/>
    <protectedRange sqref="A7:A37" name="Range1_1_1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4" workbookViewId="0">
      <selection activeCell="A37" sqref="A37:D37"/>
    </sheetView>
  </sheetViews>
  <sheetFormatPr defaultRowHeight="12.75" x14ac:dyDescent="0.2"/>
  <cols>
    <col min="1" max="1" width="15" customWidth="1"/>
    <col min="2" max="2" width="10.140625" customWidth="1"/>
    <col min="3" max="3" width="12.5703125" customWidth="1"/>
    <col min="4" max="4" width="15.28515625" customWidth="1"/>
    <col min="5" max="5" width="14.42578125" customWidth="1"/>
  </cols>
  <sheetData>
    <row r="1" spans="1:5" ht="12.75" customHeight="1" x14ac:dyDescent="0.2">
      <c r="A1" s="55" t="s">
        <v>16</v>
      </c>
      <c r="B1" s="56"/>
      <c r="C1" s="56"/>
      <c r="D1" s="56"/>
      <c r="E1" s="56"/>
    </row>
    <row r="2" spans="1:5" ht="13.5" thickBot="1" x14ac:dyDescent="0.25">
      <c r="A2" s="57"/>
      <c r="B2" s="56"/>
      <c r="C2" s="56"/>
      <c r="D2" s="56"/>
      <c r="E2" s="56"/>
    </row>
    <row r="3" spans="1:5" ht="25.5" x14ac:dyDescent="0.2">
      <c r="A3" s="58" t="s">
        <v>0</v>
      </c>
      <c r="B3" s="58" t="s">
        <v>1</v>
      </c>
      <c r="C3" s="58" t="s">
        <v>2</v>
      </c>
      <c r="D3" s="16" t="s">
        <v>3</v>
      </c>
      <c r="E3" s="16" t="s">
        <v>4</v>
      </c>
    </row>
    <row r="4" spans="1:5" ht="25.5" x14ac:dyDescent="0.2">
      <c r="A4" s="59"/>
      <c r="B4" s="59"/>
      <c r="C4" s="59"/>
      <c r="D4" s="34" t="s">
        <v>14</v>
      </c>
      <c r="E4" s="1" t="s">
        <v>5</v>
      </c>
    </row>
    <row r="5" spans="1:5" ht="15" thickBot="1" x14ac:dyDescent="0.25">
      <c r="A5" s="60"/>
      <c r="B5" s="60"/>
      <c r="C5" s="60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45383</v>
      </c>
      <c r="D7" s="44">
        <v>58.2</v>
      </c>
      <c r="E7" s="21">
        <f>IF(D7&gt;50,D7/50,IF(D7&lt;=50,"-"))</f>
        <v>1.1640000000000001</v>
      </c>
    </row>
    <row r="8" spans="1:5" x14ac:dyDescent="0.2">
      <c r="A8" s="20" t="s">
        <v>13</v>
      </c>
      <c r="B8" s="7" t="s">
        <v>12</v>
      </c>
      <c r="C8" s="6">
        <f>C7+1</f>
        <v>45384</v>
      </c>
      <c r="D8" s="44">
        <v>48.4</v>
      </c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45385</v>
      </c>
      <c r="D9" s="45">
        <v>24.6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45386</v>
      </c>
      <c r="D10" s="44">
        <v>19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45387</v>
      </c>
      <c r="D11" s="44">
        <v>18.8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45388</v>
      </c>
      <c r="D12" s="44">
        <v>12.6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45389</v>
      </c>
      <c r="D13" s="44">
        <v>13.1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45390</v>
      </c>
      <c r="D14" s="44">
        <v>19.3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45391</v>
      </c>
      <c r="D15" s="44">
        <v>22.9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45392</v>
      </c>
      <c r="D16" s="44">
        <v>24.5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45393</v>
      </c>
      <c r="D17" s="45">
        <v>37.5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45394</v>
      </c>
      <c r="D18" s="44">
        <v>27.2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45395</v>
      </c>
      <c r="D19" s="44">
        <v>22.3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45396</v>
      </c>
      <c r="D20" s="44">
        <v>27.1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45397</v>
      </c>
      <c r="D21" s="44">
        <v>31.8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45398</v>
      </c>
      <c r="D22" s="44">
        <v>44.3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45399</v>
      </c>
      <c r="D23" s="44">
        <v>36.9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45400</v>
      </c>
      <c r="D24" s="44">
        <v>19.399999999999999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45401</v>
      </c>
      <c r="D25" s="44">
        <v>13.6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45402</v>
      </c>
      <c r="D26" s="44">
        <v>13.6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45403</v>
      </c>
      <c r="D27" s="44">
        <v>14.7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45404</v>
      </c>
      <c r="D28" s="44">
        <v>13.8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45405</v>
      </c>
      <c r="D29" s="44">
        <v>23.4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45406</v>
      </c>
      <c r="D30" s="45">
        <v>47.8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45407</v>
      </c>
      <c r="D31" s="45">
        <v>38.799999999999997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45408</v>
      </c>
      <c r="D32" s="44">
        <v>17.100000000000001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45409</v>
      </c>
      <c r="D33" s="44">
        <v>17.600000000000001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45410</v>
      </c>
      <c r="D34" s="44">
        <v>21.2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45411</v>
      </c>
      <c r="D35" s="41">
        <v>17.100000000000001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45412</v>
      </c>
      <c r="D36" s="41">
        <v>13.9</v>
      </c>
      <c r="E36" s="22" t="str">
        <f t="shared" si="0"/>
        <v>-</v>
      </c>
    </row>
    <row r="37" spans="1:5" x14ac:dyDescent="0.2">
      <c r="A37" s="61" t="s">
        <v>6</v>
      </c>
      <c r="B37" s="62"/>
      <c r="C37" s="62"/>
      <c r="D37" s="63"/>
      <c r="E37" s="23">
        <f>COUNT(D7:D36)</f>
        <v>30</v>
      </c>
    </row>
    <row r="38" spans="1:5" x14ac:dyDescent="0.2">
      <c r="A38" s="61" t="s">
        <v>7</v>
      </c>
      <c r="B38" s="62"/>
      <c r="C38" s="62"/>
      <c r="D38" s="63"/>
      <c r="E38" s="23">
        <f>'M3'!E39+'M4'!E37</f>
        <v>119</v>
      </c>
    </row>
    <row r="39" spans="1:5" x14ac:dyDescent="0.2">
      <c r="A39" s="61" t="s">
        <v>8</v>
      </c>
      <c r="B39" s="62"/>
      <c r="C39" s="62"/>
      <c r="D39" s="63"/>
      <c r="E39" s="23">
        <f>COUNT(E7:E36)</f>
        <v>1</v>
      </c>
    </row>
    <row r="40" spans="1:5" x14ac:dyDescent="0.2">
      <c r="A40" s="61" t="s">
        <v>9</v>
      </c>
      <c r="B40" s="62"/>
      <c r="C40" s="62"/>
      <c r="D40" s="63"/>
      <c r="E40" s="23">
        <f>'M3'!E41+'M4'!E39</f>
        <v>2</v>
      </c>
    </row>
    <row r="41" spans="1:5" x14ac:dyDescent="0.2">
      <c r="A41" s="61" t="s">
        <v>10</v>
      </c>
      <c r="B41" s="62"/>
      <c r="C41" s="62"/>
      <c r="D41" s="63"/>
      <c r="E41" s="24">
        <f>AVERAGE(D7:D36)</f>
        <v>25.35</v>
      </c>
    </row>
    <row r="42" spans="1:5" ht="13.5" thickBot="1" x14ac:dyDescent="0.25">
      <c r="A42" s="65" t="s">
        <v>11</v>
      </c>
      <c r="B42" s="66"/>
      <c r="C42" s="66"/>
      <c r="D42" s="67"/>
      <c r="E42" s="25">
        <f>(E37/30)*100</f>
        <v>100</v>
      </c>
    </row>
    <row r="43" spans="1:5" x14ac:dyDescent="0.2">
      <c r="A43" s="11"/>
      <c r="B43" s="11"/>
      <c r="C43" s="11"/>
      <c r="D43" s="11"/>
      <c r="E43" s="11"/>
    </row>
    <row r="44" spans="1:5" ht="18" x14ac:dyDescent="0.25">
      <c r="A44" s="13"/>
      <c r="B44" s="14"/>
      <c r="C44" s="14"/>
      <c r="D44" s="14"/>
      <c r="E44" s="14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</sheetData>
  <protectedRanges>
    <protectedRange sqref="D7:D36" name="Range1"/>
    <protectedRange sqref="B7:B36" name="Range1_1"/>
    <protectedRange sqref="A7:A36" name="Range1_1_2"/>
  </protectedRanges>
  <mergeCells count="11">
    <mergeCell ref="A37:D37"/>
    <mergeCell ref="A1:E1"/>
    <mergeCell ref="A2:E2"/>
    <mergeCell ref="A3:A5"/>
    <mergeCell ref="B3:B5"/>
    <mergeCell ref="C3:C5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22" workbookViewId="0">
      <selection activeCell="H31" sqref="H31"/>
    </sheetView>
  </sheetViews>
  <sheetFormatPr defaultRowHeight="12.75" x14ac:dyDescent="0.2"/>
  <cols>
    <col min="1" max="1" width="15.140625" customWidth="1"/>
    <col min="2" max="2" width="11.28515625" customWidth="1"/>
    <col min="3" max="3" width="13" customWidth="1"/>
    <col min="4" max="4" width="16.5703125" customWidth="1"/>
    <col min="5" max="5" width="14.42578125" customWidth="1"/>
  </cols>
  <sheetData>
    <row r="1" spans="1:5" ht="12.75" customHeight="1" x14ac:dyDescent="0.2">
      <c r="A1" s="55" t="s">
        <v>16</v>
      </c>
      <c r="B1" s="56"/>
      <c r="C1" s="56"/>
      <c r="D1" s="56"/>
      <c r="E1" s="56"/>
    </row>
    <row r="2" spans="1:5" ht="13.5" thickBot="1" x14ac:dyDescent="0.25">
      <c r="A2" s="57"/>
      <c r="B2" s="56"/>
      <c r="C2" s="56"/>
      <c r="D2" s="56"/>
      <c r="E2" s="56"/>
    </row>
    <row r="3" spans="1:5" ht="25.5" x14ac:dyDescent="0.2">
      <c r="A3" s="58" t="s">
        <v>0</v>
      </c>
      <c r="B3" s="58" t="s">
        <v>1</v>
      </c>
      <c r="C3" s="58" t="s">
        <v>2</v>
      </c>
      <c r="D3" s="16" t="s">
        <v>3</v>
      </c>
      <c r="E3" s="16" t="s">
        <v>4</v>
      </c>
    </row>
    <row r="4" spans="1:5" ht="25.5" x14ac:dyDescent="0.2">
      <c r="A4" s="59"/>
      <c r="B4" s="59"/>
      <c r="C4" s="59"/>
      <c r="D4" s="34" t="s">
        <v>14</v>
      </c>
      <c r="E4" s="1" t="s">
        <v>5</v>
      </c>
    </row>
    <row r="5" spans="1:5" ht="15" thickBot="1" x14ac:dyDescent="0.25">
      <c r="A5" s="60"/>
      <c r="B5" s="60"/>
      <c r="C5" s="60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45413</v>
      </c>
      <c r="D7" s="53">
        <v>23.1</v>
      </c>
      <c r="E7" s="21" t="str">
        <f t="shared" ref="E7:E37" si="0"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45414</v>
      </c>
      <c r="D8" s="37">
        <v>23</v>
      </c>
      <c r="E8" s="21" t="str">
        <f t="shared" si="0"/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45415</v>
      </c>
      <c r="D9" s="8">
        <v>23.6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45416</v>
      </c>
      <c r="D10" s="9">
        <v>17.899999999999999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45417</v>
      </c>
      <c r="D11" s="3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45418</v>
      </c>
      <c r="D12" s="3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45419</v>
      </c>
      <c r="D13" s="8">
        <v>32.799999999999997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45420</v>
      </c>
      <c r="D14" s="3">
        <v>23.3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45421</v>
      </c>
      <c r="D15" s="39">
        <v>15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45422</v>
      </c>
      <c r="D16" s="3">
        <v>21.8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45423</v>
      </c>
      <c r="D17" s="3">
        <v>24.6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45424</v>
      </c>
      <c r="D18" s="3">
        <v>15.8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45425</v>
      </c>
      <c r="D19" s="44">
        <v>13.7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45426</v>
      </c>
      <c r="D20" s="44">
        <v>14.7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45427</v>
      </c>
      <c r="D21" s="44">
        <v>16.600000000000001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45428</v>
      </c>
      <c r="D22" s="44">
        <v>16.8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45429</v>
      </c>
      <c r="D23" s="46">
        <v>17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45430</v>
      </c>
      <c r="D24" s="46">
        <v>20.7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45431</v>
      </c>
      <c r="D25" s="46">
        <v>16.7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45432</v>
      </c>
      <c r="D26" s="44">
        <v>24.7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45433</v>
      </c>
      <c r="D27" s="46">
        <v>20.9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45434</v>
      </c>
      <c r="D28" s="28">
        <v>23.8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45435</v>
      </c>
      <c r="D29" s="46">
        <v>23.5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45436</v>
      </c>
      <c r="D30" s="46">
        <v>33.9</v>
      </c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45437</v>
      </c>
      <c r="D31" s="46">
        <v>34.6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45438</v>
      </c>
      <c r="D32" s="45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45439</v>
      </c>
      <c r="D33" s="45">
        <v>28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45440</v>
      </c>
      <c r="D34" s="46">
        <v>31.7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45441</v>
      </c>
      <c r="D35" s="46">
        <v>31.2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45442</v>
      </c>
      <c r="D36" s="46">
        <v>24.7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45443</v>
      </c>
      <c r="D37" s="46">
        <v>28.4</v>
      </c>
      <c r="E37" s="22" t="str">
        <f t="shared" si="0"/>
        <v>-</v>
      </c>
    </row>
    <row r="38" spans="1:5" x14ac:dyDescent="0.2">
      <c r="A38" s="61" t="s">
        <v>6</v>
      </c>
      <c r="B38" s="62"/>
      <c r="C38" s="62"/>
      <c r="D38" s="63"/>
      <c r="E38" s="23">
        <f>COUNT(D7:D37)</f>
        <v>28</v>
      </c>
    </row>
    <row r="39" spans="1:5" x14ac:dyDescent="0.2">
      <c r="A39" s="61" t="s">
        <v>7</v>
      </c>
      <c r="B39" s="62"/>
      <c r="C39" s="62"/>
      <c r="D39" s="63"/>
      <c r="E39" s="23">
        <f>'M4'!E38+'M5'!E38</f>
        <v>147</v>
      </c>
    </row>
    <row r="40" spans="1:5" x14ac:dyDescent="0.2">
      <c r="A40" s="61" t="s">
        <v>8</v>
      </c>
      <c r="B40" s="62"/>
      <c r="C40" s="62"/>
      <c r="D40" s="63"/>
      <c r="E40" s="23">
        <f>COUNT(E7:E37)</f>
        <v>0</v>
      </c>
    </row>
    <row r="41" spans="1:5" x14ac:dyDescent="0.2">
      <c r="A41" s="61" t="s">
        <v>9</v>
      </c>
      <c r="B41" s="62"/>
      <c r="C41" s="62"/>
      <c r="D41" s="63"/>
      <c r="E41" s="23">
        <f>'M4'!E40+'M5'!E40</f>
        <v>2</v>
      </c>
    </row>
    <row r="42" spans="1:5" x14ac:dyDescent="0.2">
      <c r="A42" s="61" t="s">
        <v>10</v>
      </c>
      <c r="B42" s="62"/>
      <c r="C42" s="62"/>
      <c r="D42" s="63"/>
      <c r="E42" s="24">
        <f>AVERAGE(D7:D37)</f>
        <v>22.946428571428577</v>
      </c>
    </row>
    <row r="43" spans="1:5" ht="13.5" thickBot="1" x14ac:dyDescent="0.25">
      <c r="A43" s="65" t="s">
        <v>11</v>
      </c>
      <c r="B43" s="66"/>
      <c r="C43" s="66"/>
      <c r="D43" s="67"/>
      <c r="E43" s="25">
        <f>(E38/31)*100</f>
        <v>90.322580645161281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27 D29:D37" name="Range1"/>
    <protectedRange sqref="B7:B37" name="Range1_1"/>
    <protectedRange sqref="A7:A37" name="Range1_1_2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4" workbookViewId="0">
      <selection activeCell="A37" sqref="A37:D37"/>
    </sheetView>
  </sheetViews>
  <sheetFormatPr defaultRowHeight="12.75" x14ac:dyDescent="0.2"/>
  <cols>
    <col min="1" max="1" width="15.140625" customWidth="1"/>
    <col min="2" max="2" width="11.140625" customWidth="1"/>
    <col min="3" max="3" width="14.42578125" customWidth="1"/>
    <col min="4" max="4" width="15.28515625" customWidth="1"/>
    <col min="5" max="5" width="14.42578125" customWidth="1"/>
  </cols>
  <sheetData>
    <row r="1" spans="1:5" ht="12.75" customHeight="1" x14ac:dyDescent="0.2">
      <c r="A1" s="55" t="s">
        <v>16</v>
      </c>
      <c r="B1" s="56"/>
      <c r="C1" s="56"/>
      <c r="D1" s="56"/>
      <c r="E1" s="56"/>
    </row>
    <row r="2" spans="1:5" ht="13.5" thickBot="1" x14ac:dyDescent="0.25">
      <c r="A2" s="57"/>
      <c r="B2" s="56"/>
      <c r="C2" s="56"/>
      <c r="D2" s="56"/>
      <c r="E2" s="56"/>
    </row>
    <row r="3" spans="1:5" ht="25.5" x14ac:dyDescent="0.2">
      <c r="A3" s="58" t="s">
        <v>0</v>
      </c>
      <c r="B3" s="58" t="s">
        <v>1</v>
      </c>
      <c r="C3" s="58" t="s">
        <v>2</v>
      </c>
      <c r="D3" s="16" t="s">
        <v>3</v>
      </c>
      <c r="E3" s="16" t="s">
        <v>4</v>
      </c>
    </row>
    <row r="4" spans="1:5" ht="25.5" x14ac:dyDescent="0.2">
      <c r="A4" s="59"/>
      <c r="B4" s="59"/>
      <c r="C4" s="59"/>
      <c r="D4" s="34" t="s">
        <v>14</v>
      </c>
      <c r="E4" s="1" t="s">
        <v>5</v>
      </c>
    </row>
    <row r="5" spans="1:5" ht="15" thickBot="1" x14ac:dyDescent="0.25">
      <c r="A5" s="60"/>
      <c r="B5" s="60"/>
      <c r="C5" s="60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45444</v>
      </c>
      <c r="D7" s="32">
        <v>30.8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45445</v>
      </c>
      <c r="D8" s="32">
        <v>32.5</v>
      </c>
      <c r="E8" s="22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45446</v>
      </c>
      <c r="D9" s="32">
        <v>38.4</v>
      </c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45447</v>
      </c>
      <c r="D10" s="46">
        <v>18.899999999999999</v>
      </c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45448</v>
      </c>
      <c r="D11" s="46">
        <v>28.7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45449</v>
      </c>
      <c r="D12" s="32">
        <v>24.8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45450</v>
      </c>
      <c r="D13" s="32">
        <v>15.8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45451</v>
      </c>
      <c r="D14" s="32">
        <v>17.7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45452</v>
      </c>
      <c r="D15" s="32">
        <v>23.3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45453</v>
      </c>
      <c r="D16" s="33">
        <v>26.1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45454</v>
      </c>
      <c r="D17" s="51">
        <v>44.6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45455</v>
      </c>
      <c r="D18" s="46">
        <v>27.6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45456</v>
      </c>
      <c r="D19" s="46">
        <v>24.5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45457</v>
      </c>
      <c r="D20" s="32">
        <v>23.1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45458</v>
      </c>
      <c r="D21" s="32">
        <v>24.5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45459</v>
      </c>
      <c r="D22" s="51">
        <v>22.4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45460</v>
      </c>
      <c r="D23" s="32">
        <v>26.7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45461</v>
      </c>
      <c r="D24" s="32">
        <v>19.600000000000001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45462</v>
      </c>
      <c r="D25" s="46">
        <v>17.7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45463</v>
      </c>
      <c r="D26" s="32">
        <v>20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45464</v>
      </c>
      <c r="D27" s="32">
        <v>24.1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45465</v>
      </c>
      <c r="D28" s="32">
        <v>14.6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45466</v>
      </c>
      <c r="D29" s="46">
        <v>20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45467</v>
      </c>
      <c r="D30" s="32">
        <v>23</v>
      </c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45468</v>
      </c>
      <c r="D31" s="28">
        <v>21.1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45469</v>
      </c>
      <c r="D32" s="30">
        <v>20.8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45470</v>
      </c>
      <c r="D33" s="28">
        <v>18.100000000000001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45471</v>
      </c>
      <c r="D34" s="30">
        <v>30.2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45472</v>
      </c>
      <c r="D35" s="30">
        <v>26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45473</v>
      </c>
      <c r="D36" s="30">
        <v>27.4</v>
      </c>
      <c r="E36" s="22" t="str">
        <f t="shared" si="0"/>
        <v>-</v>
      </c>
    </row>
    <row r="37" spans="1:5" x14ac:dyDescent="0.2">
      <c r="A37" s="61" t="s">
        <v>6</v>
      </c>
      <c r="B37" s="62"/>
      <c r="C37" s="62"/>
      <c r="D37" s="63"/>
      <c r="E37" s="23">
        <f>COUNT(D7:D36)</f>
        <v>30</v>
      </c>
    </row>
    <row r="38" spans="1:5" x14ac:dyDescent="0.2">
      <c r="A38" s="61" t="s">
        <v>7</v>
      </c>
      <c r="B38" s="62"/>
      <c r="C38" s="62"/>
      <c r="D38" s="63"/>
      <c r="E38" s="23">
        <f>'M5'!E39+'M6'!E37</f>
        <v>177</v>
      </c>
    </row>
    <row r="39" spans="1:5" x14ac:dyDescent="0.2">
      <c r="A39" s="61" t="s">
        <v>8</v>
      </c>
      <c r="B39" s="62"/>
      <c r="C39" s="62"/>
      <c r="D39" s="63"/>
      <c r="E39" s="23">
        <f>COUNT(E7:E36)</f>
        <v>0</v>
      </c>
    </row>
    <row r="40" spans="1:5" x14ac:dyDescent="0.2">
      <c r="A40" s="61" t="s">
        <v>9</v>
      </c>
      <c r="B40" s="62"/>
      <c r="C40" s="62"/>
      <c r="D40" s="63"/>
      <c r="E40" s="23">
        <f>'M5'!E41+'M6'!E39</f>
        <v>2</v>
      </c>
    </row>
    <row r="41" spans="1:5" x14ac:dyDescent="0.2">
      <c r="A41" s="61" t="s">
        <v>10</v>
      </c>
      <c r="B41" s="62"/>
      <c r="C41" s="62"/>
      <c r="D41" s="63"/>
      <c r="E41" s="24">
        <f>AVERAGE(D7:D36)</f>
        <v>24.433333333333337</v>
      </c>
    </row>
    <row r="42" spans="1:5" ht="13.5" thickBot="1" x14ac:dyDescent="0.25">
      <c r="A42" s="65" t="s">
        <v>11</v>
      </c>
      <c r="B42" s="66"/>
      <c r="C42" s="66"/>
      <c r="D42" s="67"/>
      <c r="E42" s="25">
        <f>(E37/30)*100</f>
        <v>100</v>
      </c>
    </row>
    <row r="43" spans="1:5" x14ac:dyDescent="0.2">
      <c r="A43" s="12"/>
      <c r="B43" s="12"/>
      <c r="C43" s="12"/>
      <c r="D43" s="12"/>
      <c r="E43" s="12"/>
    </row>
  </sheetData>
  <protectedRanges>
    <protectedRange sqref="D7:D36" name="Range1"/>
    <protectedRange sqref="B7:B36" name="Range1_1"/>
    <protectedRange sqref="A7:A36" name="Range1_1_1"/>
  </protectedRanges>
  <mergeCells count="11">
    <mergeCell ref="A37:D37"/>
    <mergeCell ref="A1:E1"/>
    <mergeCell ref="A2:E2"/>
    <mergeCell ref="A3:A5"/>
    <mergeCell ref="B3:B5"/>
    <mergeCell ref="C3:C5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10" workbookViewId="0">
      <selection activeCell="I9" sqref="I9"/>
    </sheetView>
  </sheetViews>
  <sheetFormatPr defaultRowHeight="12.75" x14ac:dyDescent="0.2"/>
  <cols>
    <col min="1" max="1" width="14.85546875" customWidth="1"/>
    <col min="2" max="2" width="11.140625" customWidth="1"/>
    <col min="3" max="3" width="12.85546875" customWidth="1"/>
    <col min="4" max="4" width="15.85546875" customWidth="1"/>
    <col min="5" max="5" width="14.42578125" customWidth="1"/>
  </cols>
  <sheetData>
    <row r="1" spans="1:5" ht="12.75" customHeight="1" x14ac:dyDescent="0.2">
      <c r="A1" s="55" t="s">
        <v>16</v>
      </c>
      <c r="B1" s="56"/>
      <c r="C1" s="56"/>
      <c r="D1" s="56"/>
      <c r="E1" s="56"/>
    </row>
    <row r="2" spans="1:5" ht="13.5" thickBot="1" x14ac:dyDescent="0.25">
      <c r="A2" s="57"/>
      <c r="B2" s="56"/>
      <c r="C2" s="56"/>
      <c r="D2" s="56"/>
      <c r="E2" s="56"/>
    </row>
    <row r="3" spans="1:5" ht="25.5" x14ac:dyDescent="0.2">
      <c r="A3" s="58" t="s">
        <v>0</v>
      </c>
      <c r="B3" s="58" t="s">
        <v>1</v>
      </c>
      <c r="C3" s="58" t="s">
        <v>2</v>
      </c>
      <c r="D3" s="16" t="s">
        <v>3</v>
      </c>
      <c r="E3" s="16" t="s">
        <v>4</v>
      </c>
    </row>
    <row r="4" spans="1:5" ht="25.5" x14ac:dyDescent="0.2">
      <c r="A4" s="59"/>
      <c r="B4" s="59"/>
      <c r="C4" s="59"/>
      <c r="D4" s="34" t="s">
        <v>14</v>
      </c>
      <c r="E4" s="1" t="s">
        <v>5</v>
      </c>
    </row>
    <row r="5" spans="1:5" ht="15" thickBot="1" x14ac:dyDescent="0.25">
      <c r="A5" s="60"/>
      <c r="B5" s="60"/>
      <c r="C5" s="60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45474</v>
      </c>
      <c r="D7" s="5">
        <v>26.1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45475</v>
      </c>
      <c r="D8" s="37">
        <v>27.3</v>
      </c>
      <c r="E8" s="21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45476</v>
      </c>
      <c r="D9" s="8">
        <v>21.8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45477</v>
      </c>
      <c r="D10" s="38">
        <v>23.9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45478</v>
      </c>
      <c r="D11" s="3">
        <v>20.100000000000001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45479</v>
      </c>
      <c r="D12" s="39">
        <v>24.6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45480</v>
      </c>
      <c r="D13" s="39">
        <v>28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45481</v>
      </c>
      <c r="D14" s="3">
        <v>34.6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45482</v>
      </c>
      <c r="D15" s="39">
        <v>42.1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45483</v>
      </c>
      <c r="D16" s="39">
        <v>36.5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45484</v>
      </c>
      <c r="D17" s="40">
        <v>40.9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45485</v>
      </c>
      <c r="D18" s="2">
        <v>38.1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45486</v>
      </c>
      <c r="D19" s="2">
        <v>30.2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45487</v>
      </c>
      <c r="D20" s="2">
        <v>31.3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45488</v>
      </c>
      <c r="D21" s="41">
        <v>43.9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45489</v>
      </c>
      <c r="D22" s="41">
        <v>46.9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45490</v>
      </c>
      <c r="D23" s="2">
        <v>43.3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45491</v>
      </c>
      <c r="D24" s="42">
        <v>36.1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45492</v>
      </c>
      <c r="D25" s="3">
        <v>26.3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45493</v>
      </c>
      <c r="D26" s="3">
        <v>24.3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45494</v>
      </c>
      <c r="D27" s="4">
        <v>22.9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45495</v>
      </c>
      <c r="D28" s="2">
        <v>27.6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45496</v>
      </c>
      <c r="D29" s="41">
        <v>28.8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45497</v>
      </c>
      <c r="D30" s="10">
        <v>24.6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45498</v>
      </c>
      <c r="D31" s="3">
        <v>17.7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45499</v>
      </c>
      <c r="D32" s="3">
        <v>18.399999999999999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45500</v>
      </c>
      <c r="D33" s="39">
        <v>18.3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45501</v>
      </c>
      <c r="D34" s="40">
        <v>22.1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45502</v>
      </c>
      <c r="D35" s="2">
        <v>25.7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45503</v>
      </c>
      <c r="D36" s="2">
        <v>29.2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45504</v>
      </c>
      <c r="D37" s="2">
        <v>18.5</v>
      </c>
      <c r="E37" s="22" t="str">
        <f t="shared" si="0"/>
        <v>-</v>
      </c>
    </row>
    <row r="38" spans="1:5" x14ac:dyDescent="0.2">
      <c r="A38" s="61" t="s">
        <v>6</v>
      </c>
      <c r="B38" s="62"/>
      <c r="C38" s="62"/>
      <c r="D38" s="63"/>
      <c r="E38" s="23">
        <f>COUNT(D7:D37)</f>
        <v>31</v>
      </c>
    </row>
    <row r="39" spans="1:5" x14ac:dyDescent="0.2">
      <c r="A39" s="61" t="s">
        <v>7</v>
      </c>
      <c r="B39" s="62"/>
      <c r="C39" s="62"/>
      <c r="D39" s="63"/>
      <c r="E39" s="23">
        <f>'M6'!E38+'M7'!E38</f>
        <v>208</v>
      </c>
    </row>
    <row r="40" spans="1:5" x14ac:dyDescent="0.2">
      <c r="A40" s="61" t="s">
        <v>8</v>
      </c>
      <c r="B40" s="62"/>
      <c r="C40" s="62"/>
      <c r="D40" s="63"/>
      <c r="E40" s="23">
        <f>COUNT(E7:E37)</f>
        <v>0</v>
      </c>
    </row>
    <row r="41" spans="1:5" x14ac:dyDescent="0.2">
      <c r="A41" s="61" t="s">
        <v>9</v>
      </c>
      <c r="B41" s="62"/>
      <c r="C41" s="62"/>
      <c r="D41" s="63"/>
      <c r="E41" s="23">
        <f>'M6'!E40+'M7'!E40</f>
        <v>2</v>
      </c>
    </row>
    <row r="42" spans="1:5" x14ac:dyDescent="0.2">
      <c r="A42" s="61" t="s">
        <v>10</v>
      </c>
      <c r="B42" s="62"/>
      <c r="C42" s="62"/>
      <c r="D42" s="63"/>
      <c r="E42" s="24">
        <f>AVERAGE(D7:D37)</f>
        <v>29.035483870967738</v>
      </c>
    </row>
    <row r="43" spans="1:5" ht="13.5" thickBot="1" x14ac:dyDescent="0.25">
      <c r="A43" s="65" t="s">
        <v>11</v>
      </c>
      <c r="B43" s="66"/>
      <c r="C43" s="66"/>
      <c r="D43" s="67"/>
      <c r="E43" s="25">
        <f>(E38/31)*100</f>
        <v>100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37" name="Range1"/>
    <protectedRange sqref="B7:B37" name="Range1_1"/>
    <protectedRange sqref="A7:A37" name="Range1_1_1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3" workbookViewId="0">
      <selection activeCell="D37" sqref="D7:D37"/>
    </sheetView>
  </sheetViews>
  <sheetFormatPr defaultRowHeight="12.75" x14ac:dyDescent="0.2"/>
  <cols>
    <col min="1" max="1" width="15" customWidth="1"/>
    <col min="2" max="2" width="11.28515625" customWidth="1"/>
    <col min="3" max="3" width="13.85546875" customWidth="1"/>
    <col min="4" max="4" width="15.5703125" customWidth="1"/>
    <col min="5" max="5" width="14.42578125" customWidth="1"/>
  </cols>
  <sheetData>
    <row r="1" spans="1:5" ht="12.75" customHeight="1" x14ac:dyDescent="0.2">
      <c r="A1" s="55" t="s">
        <v>16</v>
      </c>
      <c r="B1" s="56"/>
      <c r="C1" s="56"/>
      <c r="D1" s="56"/>
      <c r="E1" s="56"/>
    </row>
    <row r="2" spans="1:5" ht="13.5" thickBot="1" x14ac:dyDescent="0.25">
      <c r="A2" s="57"/>
      <c r="B2" s="56"/>
      <c r="C2" s="56"/>
      <c r="D2" s="56"/>
      <c r="E2" s="56"/>
    </row>
    <row r="3" spans="1:5" ht="25.5" x14ac:dyDescent="0.2">
      <c r="A3" s="58" t="s">
        <v>0</v>
      </c>
      <c r="B3" s="58" t="s">
        <v>1</v>
      </c>
      <c r="C3" s="58" t="s">
        <v>2</v>
      </c>
      <c r="D3" s="16" t="s">
        <v>3</v>
      </c>
      <c r="E3" s="16" t="s">
        <v>4</v>
      </c>
    </row>
    <row r="4" spans="1:5" ht="25.5" x14ac:dyDescent="0.2">
      <c r="A4" s="59"/>
      <c r="B4" s="59"/>
      <c r="C4" s="59"/>
      <c r="D4" s="34" t="s">
        <v>14</v>
      </c>
      <c r="E4" s="1" t="s">
        <v>5</v>
      </c>
    </row>
    <row r="5" spans="1:5" ht="15" thickBot="1" x14ac:dyDescent="0.25">
      <c r="A5" s="60"/>
      <c r="B5" s="60"/>
      <c r="C5" s="60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48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47">
        <v>45505</v>
      </c>
      <c r="D7" s="49">
        <v>39.9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47">
        <f>C7+1</f>
        <v>45506</v>
      </c>
      <c r="D8" s="49">
        <v>16.899999999999999</v>
      </c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47">
        <f t="shared" ref="C9:C37" si="1">C8+1</f>
        <v>45507</v>
      </c>
      <c r="D9" s="54">
        <v>38.6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47">
        <f t="shared" si="1"/>
        <v>45508</v>
      </c>
      <c r="D10" s="54">
        <v>34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47">
        <f t="shared" si="1"/>
        <v>45509</v>
      </c>
      <c r="D11" s="54">
        <v>40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47">
        <f t="shared" si="1"/>
        <v>45510</v>
      </c>
      <c r="D12" s="54">
        <v>23.2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47">
        <f t="shared" si="1"/>
        <v>45511</v>
      </c>
      <c r="D13" s="54">
        <v>16.899999999999999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47">
        <f t="shared" si="1"/>
        <v>45512</v>
      </c>
      <c r="D14" s="54">
        <v>15.8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47">
        <f t="shared" si="1"/>
        <v>45513</v>
      </c>
      <c r="D15" s="54">
        <v>40.9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47">
        <f t="shared" si="1"/>
        <v>45514</v>
      </c>
      <c r="D16" s="54">
        <v>22.4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47">
        <f t="shared" si="1"/>
        <v>45515</v>
      </c>
      <c r="D17" s="54">
        <v>26.5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47">
        <f t="shared" si="1"/>
        <v>45516</v>
      </c>
      <c r="D18" s="49">
        <v>17.8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47">
        <f t="shared" si="1"/>
        <v>45517</v>
      </c>
      <c r="D19" s="54">
        <v>28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47">
        <f t="shared" si="1"/>
        <v>45518</v>
      </c>
      <c r="D20" s="49">
        <v>32.5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47">
        <f t="shared" si="1"/>
        <v>45519</v>
      </c>
      <c r="D21" s="49">
        <v>20.6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47">
        <f t="shared" si="1"/>
        <v>45520</v>
      </c>
      <c r="D22" s="49">
        <v>23.3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47">
        <f t="shared" si="1"/>
        <v>45521</v>
      </c>
      <c r="D23" s="54">
        <v>25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47">
        <f t="shared" si="1"/>
        <v>45522</v>
      </c>
      <c r="D24" s="49">
        <v>44.3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47">
        <f t="shared" si="1"/>
        <v>45523</v>
      </c>
      <c r="D25" s="54">
        <v>31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47">
        <f t="shared" si="1"/>
        <v>45524</v>
      </c>
      <c r="D26" s="49">
        <v>39.700000000000003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47">
        <f t="shared" si="1"/>
        <v>45525</v>
      </c>
      <c r="D27" s="54">
        <v>34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47">
        <f t="shared" si="1"/>
        <v>45526</v>
      </c>
      <c r="D28" s="49">
        <v>41.5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47">
        <f t="shared" si="1"/>
        <v>45527</v>
      </c>
      <c r="D29" s="49">
        <v>40.4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47">
        <f t="shared" si="1"/>
        <v>45528</v>
      </c>
      <c r="D30" s="49">
        <v>35.6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47">
        <f t="shared" si="1"/>
        <v>45529</v>
      </c>
      <c r="D31" s="49">
        <v>20.100000000000001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47">
        <f t="shared" si="1"/>
        <v>45530</v>
      </c>
      <c r="D32" s="49">
        <v>33.799999999999997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47">
        <f t="shared" si="1"/>
        <v>45531</v>
      </c>
      <c r="D33" s="49">
        <v>25.1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47">
        <f t="shared" si="1"/>
        <v>45532</v>
      </c>
      <c r="D34" s="49">
        <v>35.9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47">
        <f t="shared" si="1"/>
        <v>45533</v>
      </c>
      <c r="D35" s="49">
        <v>21.3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47">
        <f t="shared" si="1"/>
        <v>45534</v>
      </c>
      <c r="D36" s="54">
        <v>25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47">
        <f t="shared" si="1"/>
        <v>45535</v>
      </c>
      <c r="D37" s="54">
        <v>32</v>
      </c>
      <c r="E37" s="22" t="s">
        <v>17</v>
      </c>
    </row>
    <row r="38" spans="1:5" x14ac:dyDescent="0.2">
      <c r="A38" s="61" t="s">
        <v>6</v>
      </c>
      <c r="B38" s="62"/>
      <c r="C38" s="62"/>
      <c r="D38" s="69"/>
      <c r="E38" s="23">
        <f>COUNT(D7:D37)</f>
        <v>31</v>
      </c>
    </row>
    <row r="39" spans="1:5" x14ac:dyDescent="0.2">
      <c r="A39" s="61" t="s">
        <v>7</v>
      </c>
      <c r="B39" s="62"/>
      <c r="C39" s="62"/>
      <c r="D39" s="63"/>
      <c r="E39" s="23">
        <f>'M7'!E39+'M8'!E38</f>
        <v>239</v>
      </c>
    </row>
    <row r="40" spans="1:5" x14ac:dyDescent="0.2">
      <c r="A40" s="61" t="s">
        <v>8</v>
      </c>
      <c r="B40" s="62"/>
      <c r="C40" s="62"/>
      <c r="D40" s="63"/>
      <c r="E40" s="23">
        <f>COUNT(E7:E37)</f>
        <v>0</v>
      </c>
    </row>
    <row r="41" spans="1:5" x14ac:dyDescent="0.2">
      <c r="A41" s="61" t="s">
        <v>9</v>
      </c>
      <c r="B41" s="62"/>
      <c r="C41" s="62"/>
      <c r="D41" s="63"/>
      <c r="E41" s="23">
        <f>'M7'!E41+'M8'!E40</f>
        <v>2</v>
      </c>
    </row>
    <row r="42" spans="1:5" x14ac:dyDescent="0.2">
      <c r="A42" s="61" t="s">
        <v>10</v>
      </c>
      <c r="B42" s="62"/>
      <c r="C42" s="62"/>
      <c r="D42" s="63"/>
      <c r="E42" s="24">
        <f>AVERAGE(D7:D37)</f>
        <v>29.741935483870968</v>
      </c>
    </row>
    <row r="43" spans="1:5" ht="13.5" thickBot="1" x14ac:dyDescent="0.25">
      <c r="A43" s="65" t="s">
        <v>11</v>
      </c>
      <c r="B43" s="66"/>
      <c r="C43" s="66"/>
      <c r="D43" s="67"/>
      <c r="E43" s="25">
        <f>(E38/31)*100</f>
        <v>100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B7:B37" name="Range1_1"/>
    <protectedRange sqref="A7:A37" name="Range1_1_1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zoomScale="95" zoomScaleNormal="95" workbookViewId="0">
      <selection activeCell="J30" sqref="J30"/>
    </sheetView>
  </sheetViews>
  <sheetFormatPr defaultRowHeight="12.75" x14ac:dyDescent="0.2"/>
  <cols>
    <col min="1" max="1" width="14.42578125" customWidth="1"/>
    <col min="2" max="2" width="11.85546875" customWidth="1"/>
    <col min="3" max="3" width="13.140625" customWidth="1"/>
    <col min="4" max="4" width="14.85546875" bestFit="1" customWidth="1"/>
    <col min="5" max="5" width="14.42578125" customWidth="1"/>
  </cols>
  <sheetData>
    <row r="1" spans="1:5" ht="12.75" customHeight="1" x14ac:dyDescent="0.2">
      <c r="A1" s="55" t="s">
        <v>16</v>
      </c>
      <c r="B1" s="56"/>
      <c r="C1" s="56"/>
      <c r="D1" s="56"/>
      <c r="E1" s="56"/>
    </row>
    <row r="2" spans="1:5" ht="13.5" thickBot="1" x14ac:dyDescent="0.25">
      <c r="A2" s="57"/>
      <c r="B2" s="56"/>
      <c r="C2" s="56"/>
      <c r="D2" s="56"/>
      <c r="E2" s="56"/>
    </row>
    <row r="3" spans="1:5" ht="25.5" x14ac:dyDescent="0.2">
      <c r="A3" s="58" t="s">
        <v>0</v>
      </c>
      <c r="B3" s="58" t="s">
        <v>1</v>
      </c>
      <c r="C3" s="58" t="s">
        <v>2</v>
      </c>
      <c r="D3" s="16" t="s">
        <v>3</v>
      </c>
      <c r="E3" s="16" t="s">
        <v>4</v>
      </c>
    </row>
    <row r="4" spans="1:5" ht="25.5" x14ac:dyDescent="0.2">
      <c r="A4" s="59"/>
      <c r="B4" s="59"/>
      <c r="C4" s="59"/>
      <c r="D4" s="34" t="s">
        <v>14</v>
      </c>
      <c r="E4" s="1" t="s">
        <v>5</v>
      </c>
    </row>
    <row r="5" spans="1:5" ht="15" thickBot="1" x14ac:dyDescent="0.25">
      <c r="A5" s="60"/>
      <c r="B5" s="60"/>
      <c r="C5" s="60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48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47">
        <v>45536</v>
      </c>
      <c r="D7" s="50">
        <v>24.2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47">
        <f>C7+1</f>
        <v>45537</v>
      </c>
      <c r="D8" s="50">
        <v>44.9</v>
      </c>
      <c r="E8" s="22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47">
        <f t="shared" ref="C9:C36" si="1">C8+1</f>
        <v>45538</v>
      </c>
      <c r="D9" s="50">
        <v>42.6</v>
      </c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47">
        <f t="shared" si="1"/>
        <v>45539</v>
      </c>
      <c r="D10" s="50">
        <v>41.8</v>
      </c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47">
        <f t="shared" si="1"/>
        <v>45540</v>
      </c>
      <c r="D11" s="50">
        <v>33.9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47">
        <f t="shared" si="1"/>
        <v>45541</v>
      </c>
      <c r="D12" s="50">
        <v>31.6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47">
        <f t="shared" si="1"/>
        <v>45542</v>
      </c>
      <c r="D13" s="50">
        <v>24.5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47">
        <f t="shared" si="1"/>
        <v>45543</v>
      </c>
      <c r="D14" s="50" t="s">
        <v>17</v>
      </c>
      <c r="E14" s="22" t="e">
        <f t="shared" si="0"/>
        <v>#VALUE!</v>
      </c>
    </row>
    <row r="15" spans="1:5" x14ac:dyDescent="0.2">
      <c r="A15" s="20" t="s">
        <v>13</v>
      </c>
      <c r="B15" s="7" t="s">
        <v>12</v>
      </c>
      <c r="C15" s="47">
        <f t="shared" si="1"/>
        <v>45544</v>
      </c>
      <c r="D15" s="50">
        <v>32.9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47">
        <f t="shared" si="1"/>
        <v>45545</v>
      </c>
      <c r="D16" s="50">
        <v>18.2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47">
        <f t="shared" si="1"/>
        <v>45546</v>
      </c>
      <c r="D17" s="50">
        <v>14.7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47">
        <f t="shared" si="1"/>
        <v>45547</v>
      </c>
      <c r="D18" s="50">
        <v>15.1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47">
        <f t="shared" si="1"/>
        <v>45548</v>
      </c>
      <c r="D19" s="50">
        <v>26.4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47">
        <f t="shared" si="1"/>
        <v>45549</v>
      </c>
      <c r="D20" s="50">
        <v>9.9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47">
        <f t="shared" si="1"/>
        <v>45550</v>
      </c>
      <c r="D21" s="50">
        <v>11.1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47">
        <f t="shared" si="1"/>
        <v>45551</v>
      </c>
      <c r="D22" s="50">
        <v>12.8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47">
        <f t="shared" si="1"/>
        <v>45552</v>
      </c>
      <c r="D23" s="50">
        <v>26.7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47">
        <f t="shared" si="1"/>
        <v>45553</v>
      </c>
      <c r="D24" s="50">
        <v>24.2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47">
        <f t="shared" si="1"/>
        <v>45554</v>
      </c>
      <c r="D25" s="50">
        <v>18.2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47">
        <f t="shared" si="1"/>
        <v>45555</v>
      </c>
      <c r="D26" s="50">
        <v>22.7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47">
        <f t="shared" si="1"/>
        <v>45556</v>
      </c>
      <c r="D27" s="50">
        <v>42.3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47">
        <f t="shared" si="1"/>
        <v>45557</v>
      </c>
      <c r="D28" s="50">
        <v>29.7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47">
        <f t="shared" si="1"/>
        <v>45558</v>
      </c>
      <c r="D29" s="50" t="s">
        <v>17</v>
      </c>
      <c r="E29" s="22" t="e">
        <f t="shared" si="0"/>
        <v>#VALUE!</v>
      </c>
    </row>
    <row r="30" spans="1:5" x14ac:dyDescent="0.2">
      <c r="A30" s="20" t="s">
        <v>13</v>
      </c>
      <c r="B30" s="7" t="s">
        <v>12</v>
      </c>
      <c r="C30" s="47">
        <f t="shared" si="1"/>
        <v>45559</v>
      </c>
      <c r="D30" s="50">
        <v>29.8</v>
      </c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47">
        <f t="shared" si="1"/>
        <v>45560</v>
      </c>
      <c r="D31" s="50">
        <v>25.4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47">
        <f t="shared" si="1"/>
        <v>45561</v>
      </c>
      <c r="D32" s="50">
        <v>17.7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47">
        <f t="shared" si="1"/>
        <v>45562</v>
      </c>
      <c r="D33" s="50">
        <v>15.4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47">
        <f t="shared" si="1"/>
        <v>45563</v>
      </c>
      <c r="D34" s="50">
        <v>12.1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47">
        <f t="shared" si="1"/>
        <v>45564</v>
      </c>
      <c r="D35" s="50">
        <v>12.8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47">
        <f t="shared" si="1"/>
        <v>45565</v>
      </c>
      <c r="D36" s="50">
        <v>11.8</v>
      </c>
      <c r="E36" s="22" t="str">
        <f t="shared" si="0"/>
        <v>-</v>
      </c>
    </row>
    <row r="37" spans="1:5" x14ac:dyDescent="0.2">
      <c r="A37" s="61" t="s">
        <v>6</v>
      </c>
      <c r="B37" s="62"/>
      <c r="C37" s="62"/>
      <c r="D37" s="69"/>
      <c r="E37" s="23">
        <f>COUNT(D7:D36)</f>
        <v>28</v>
      </c>
    </row>
    <row r="38" spans="1:5" x14ac:dyDescent="0.2">
      <c r="A38" s="61" t="s">
        <v>7</v>
      </c>
      <c r="B38" s="62"/>
      <c r="C38" s="62"/>
      <c r="D38" s="63"/>
      <c r="E38" s="23">
        <f>'M8'!E39+'M9'!E37</f>
        <v>267</v>
      </c>
    </row>
    <row r="39" spans="1:5" x14ac:dyDescent="0.2">
      <c r="A39" s="61" t="s">
        <v>8</v>
      </c>
      <c r="B39" s="62"/>
      <c r="C39" s="62"/>
      <c r="D39" s="63"/>
      <c r="E39" s="23">
        <f>COUNT(E7:E36)</f>
        <v>0</v>
      </c>
    </row>
    <row r="40" spans="1:5" x14ac:dyDescent="0.2">
      <c r="A40" s="61" t="s">
        <v>9</v>
      </c>
      <c r="B40" s="62"/>
      <c r="C40" s="62"/>
      <c r="D40" s="63"/>
      <c r="E40" s="23">
        <f>'M8'!E41+'M9'!E39</f>
        <v>2</v>
      </c>
    </row>
    <row r="41" spans="1:5" x14ac:dyDescent="0.2">
      <c r="A41" s="61" t="s">
        <v>10</v>
      </c>
      <c r="B41" s="62"/>
      <c r="C41" s="62"/>
      <c r="D41" s="63"/>
      <c r="E41" s="24">
        <f>AVERAGE(D7:D36)</f>
        <v>24.049999999999994</v>
      </c>
    </row>
    <row r="42" spans="1:5" ht="13.5" thickBot="1" x14ac:dyDescent="0.25">
      <c r="A42" s="65" t="s">
        <v>11</v>
      </c>
      <c r="B42" s="66"/>
      <c r="C42" s="66"/>
      <c r="D42" s="67"/>
      <c r="E42" s="25">
        <f>(E37/31)*100</f>
        <v>90.322580645161281</v>
      </c>
    </row>
    <row r="43" spans="1:5" x14ac:dyDescent="0.2">
      <c r="A43" s="12"/>
      <c r="B43" s="12"/>
      <c r="C43" s="12"/>
      <c r="D43" s="12"/>
      <c r="E43" s="12"/>
    </row>
  </sheetData>
  <protectedRanges>
    <protectedRange sqref="B7:B36" name="Range1_1"/>
    <protectedRange sqref="A7:A36" name="Range1_1_2"/>
  </protectedRanges>
  <mergeCells count="11">
    <mergeCell ref="A37:D37"/>
    <mergeCell ref="A1:E1"/>
    <mergeCell ref="A2:E2"/>
    <mergeCell ref="A3:A5"/>
    <mergeCell ref="B3:B5"/>
    <mergeCell ref="C3:C5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2016-05-26T13:07:55Z</cp:lastPrinted>
  <dcterms:created xsi:type="dcterms:W3CDTF">2009-02-18T08:33:41Z</dcterms:created>
  <dcterms:modified xsi:type="dcterms:W3CDTF">2025-01-23T09:36:27Z</dcterms:modified>
</cp:coreProperties>
</file>